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  <Override PartName="/xl/threadedComments/threadedComment3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V:\CGM\TRANSPARÊNCIA\CNI\SENOD\NORMAS GABINETE\2024\IN GESTÃO DE RISCOS NAS CONTRATAÇÕES\IN GESTÃO DE RISCOS PUBLICAÇÃO\"/>
    </mc:Choice>
  </mc:AlternateContent>
  <xr:revisionPtr revIDLastSave="0" documentId="8_{E1D853D3-A39A-4844-9E97-13A79A78DDF8}" xr6:coauthVersionLast="47" xr6:coauthVersionMax="47" xr10:uidLastSave="{00000000-0000-0000-0000-000000000000}"/>
  <bookViews>
    <workbookView xWindow="-120" yWindow="-120" windowWidth="29040" windowHeight="15720" xr2:uid="{6E513D49-15ED-413F-87E3-A94E0FD35E77}"/>
  </bookViews>
  <sheets>
    <sheet name="Mapa de Risco" sheetId="1" r:id="rId1"/>
    <sheet name="Identificacao do Risco" sheetId="3" r:id="rId2"/>
    <sheet name="Risco Residual" sheetId="4" r:id="rId3"/>
    <sheet name="Tratamento e Plano de ação" sheetId="6" r:id="rId4"/>
    <sheet name="Instrução de preenchimento" sheetId="2" r:id="rId5"/>
    <sheet name="Escalas" sheetId="5" r:id="rId6"/>
  </sheets>
  <externalReferences>
    <externalReference r:id="rId7"/>
  </externalReferences>
  <definedNames>
    <definedName name="_xlnm._FilterDatabase" localSheetId="3" hidden="1">'Tratamento e Plano de ação'!$C$12:$O$12</definedName>
    <definedName name="FASE">'[1]Escala de Risco'!$B$44:$B$49</definedName>
    <definedName name="IMPACTO">'[1]Escala de Risco'!$A$36:$A$40</definedName>
    <definedName name="PROBABILIDADE">'[1]Escala de Risco'!$A$27:$A$31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4" i="6" l="1"/>
  <c r="L15" i="6"/>
  <c r="L16" i="6"/>
  <c r="M16" i="6"/>
  <c r="L17" i="6"/>
  <c r="M17" i="6"/>
  <c r="L18" i="6"/>
  <c r="M18" i="6"/>
  <c r="L19" i="6"/>
  <c r="M19" i="6"/>
  <c r="L20" i="6"/>
  <c r="M20" i="6"/>
  <c r="C13" i="6"/>
  <c r="M19" i="4"/>
  <c r="M18" i="4"/>
  <c r="M17" i="4"/>
  <c r="M16" i="4"/>
  <c r="M15" i="4"/>
  <c r="M14" i="4"/>
  <c r="M15" i="6" s="1"/>
  <c r="M13" i="4"/>
  <c r="M14" i="6" s="1"/>
  <c r="M12" i="4"/>
  <c r="M13" i="6" s="1"/>
  <c r="D12" i="4"/>
  <c r="G18" i="3"/>
  <c r="G17" i="3"/>
  <c r="G16" i="3"/>
  <c r="G15" i="3"/>
  <c r="G14" i="3"/>
  <c r="G13" i="3"/>
  <c r="G12" i="3"/>
  <c r="G11" i="3"/>
  <c r="E18" i="3"/>
  <c r="I18" i="3" s="1"/>
  <c r="H18" i="3" s="1"/>
  <c r="E17" i="3"/>
  <c r="E16" i="3"/>
  <c r="I16" i="3" s="1"/>
  <c r="H16" i="3" s="1"/>
  <c r="E15" i="3"/>
  <c r="I15" i="3" s="1"/>
  <c r="H15" i="3" s="1"/>
  <c r="E14" i="3"/>
  <c r="I14" i="3" s="1"/>
  <c r="H14" i="3" s="1"/>
  <c r="E13" i="3"/>
  <c r="E12" i="3"/>
  <c r="E11" i="3"/>
  <c r="G12" i="4" s="1"/>
  <c r="G13" i="6" s="1"/>
  <c r="L13" i="6"/>
  <c r="C13" i="4"/>
  <c r="F12" i="4"/>
  <c r="F13" i="6" s="1"/>
  <c r="H12" i="4"/>
  <c r="H13" i="6" s="1"/>
  <c r="E12" i="4"/>
  <c r="A12" i="3"/>
  <c r="C14" i="4" l="1"/>
  <c r="C14" i="6"/>
  <c r="I13" i="3"/>
  <c r="H13" i="3" s="1"/>
  <c r="I17" i="3"/>
  <c r="H17" i="3" s="1"/>
  <c r="I12" i="3"/>
  <c r="H12" i="3" s="1"/>
  <c r="J13" i="4" s="1"/>
  <c r="J14" i="6" s="1"/>
  <c r="I11" i="3"/>
  <c r="H11" i="3" s="1"/>
  <c r="J12" i="4" s="1"/>
  <c r="I13" i="4"/>
  <c r="I14" i="6" s="1"/>
  <c r="D13" i="4"/>
  <c r="E13" i="4"/>
  <c r="F13" i="4"/>
  <c r="F14" i="6" s="1"/>
  <c r="A13" i="3"/>
  <c r="G14" i="4" s="1"/>
  <c r="G15" i="6" s="1"/>
  <c r="H13" i="4"/>
  <c r="H14" i="6" s="1"/>
  <c r="I12" i="4"/>
  <c r="G13" i="4"/>
  <c r="G14" i="6" s="1"/>
  <c r="C15" i="4" l="1"/>
  <c r="C15" i="6"/>
  <c r="I13" i="6"/>
  <c r="I14" i="4"/>
  <c r="I15" i="6" s="1"/>
  <c r="J14" i="4"/>
  <c r="J15" i="6" s="1"/>
  <c r="A14" i="3"/>
  <c r="D14" i="4"/>
  <c r="H14" i="4"/>
  <c r="H15" i="6" s="1"/>
  <c r="F14" i="4"/>
  <c r="F15" i="6" s="1"/>
  <c r="E14" i="4"/>
  <c r="K13" i="4"/>
  <c r="K12" i="4"/>
  <c r="O12" i="4" s="1"/>
  <c r="K14" i="4"/>
  <c r="O14" i="4" l="1"/>
  <c r="N14" i="4" s="1"/>
  <c r="K15" i="6"/>
  <c r="A12" i="4"/>
  <c r="O13" i="4"/>
  <c r="K14" i="6"/>
  <c r="N12" i="4"/>
  <c r="A13" i="6"/>
  <c r="C16" i="4"/>
  <c r="C16" i="6"/>
  <c r="J13" i="6"/>
  <c r="K13" i="6"/>
  <c r="F15" i="4"/>
  <c r="F16" i="6" s="1"/>
  <c r="I15" i="4"/>
  <c r="I16" i="6" s="1"/>
  <c r="K15" i="4"/>
  <c r="H15" i="4"/>
  <c r="H16" i="6" s="1"/>
  <c r="E15" i="4"/>
  <c r="A15" i="3"/>
  <c r="D15" i="4"/>
  <c r="G15" i="4"/>
  <c r="G16" i="6" s="1"/>
  <c r="J15" i="4"/>
  <c r="J16" i="6" s="1"/>
  <c r="A13" i="4" l="1"/>
  <c r="A14" i="6"/>
  <c r="O15" i="4"/>
  <c r="N15" i="4" s="1"/>
  <c r="K16" i="6"/>
  <c r="N13" i="4"/>
  <c r="A15" i="6"/>
  <c r="A14" i="4"/>
  <c r="C17" i="4"/>
  <c r="C17" i="6"/>
  <c r="I16" i="4"/>
  <c r="I17" i="6" s="1"/>
  <c r="A16" i="3"/>
  <c r="K16" i="4"/>
  <c r="D16" i="4"/>
  <c r="E16" i="4"/>
  <c r="F16" i="4"/>
  <c r="F17" i="6" s="1"/>
  <c r="J16" i="4"/>
  <c r="J17" i="6" s="1"/>
  <c r="H16" i="4"/>
  <c r="H17" i="6" s="1"/>
  <c r="G16" i="4"/>
  <c r="G17" i="6" s="1"/>
  <c r="O16" i="4" l="1"/>
  <c r="A17" i="6" s="1"/>
  <c r="K17" i="6"/>
  <c r="D16" i="6"/>
  <c r="E16" i="6"/>
  <c r="N16" i="6"/>
  <c r="A15" i="4"/>
  <c r="O16" i="6"/>
  <c r="A16" i="6"/>
  <c r="B16" i="6" s="1"/>
  <c r="C18" i="4"/>
  <c r="C18" i="6"/>
  <c r="J17" i="4"/>
  <c r="J18" i="6" s="1"/>
  <c r="I17" i="4"/>
  <c r="I18" i="6" s="1"/>
  <c r="F17" i="4"/>
  <c r="F18" i="6" s="1"/>
  <c r="K17" i="4"/>
  <c r="E17" i="4"/>
  <c r="H17" i="4"/>
  <c r="H18" i="6" s="1"/>
  <c r="A17" i="3"/>
  <c r="G17" i="4"/>
  <c r="G18" i="6" s="1"/>
  <c r="D17" i="4"/>
  <c r="N16" i="4" l="1"/>
  <c r="O17" i="4"/>
  <c r="N17" i="4" s="1"/>
  <c r="K18" i="6"/>
  <c r="N17" i="6"/>
  <c r="A16" i="4"/>
  <c r="D17" i="6"/>
  <c r="E17" i="6"/>
  <c r="O17" i="6"/>
  <c r="B17" i="6"/>
  <c r="C19" i="4"/>
  <c r="C19" i="6"/>
  <c r="J18" i="4"/>
  <c r="J19" i="6" s="1"/>
  <c r="I18" i="4"/>
  <c r="I19" i="6" s="1"/>
  <c r="H18" i="4"/>
  <c r="H19" i="6" s="1"/>
  <c r="F18" i="4"/>
  <c r="F19" i="6" s="1"/>
  <c r="E18" i="4"/>
  <c r="G18" i="4"/>
  <c r="G19" i="6" s="1"/>
  <c r="A18" i="3"/>
  <c r="K18" i="4"/>
  <c r="D18" i="4"/>
  <c r="A18" i="6" l="1"/>
  <c r="O18" i="4"/>
  <c r="K19" i="6"/>
  <c r="D18" i="6"/>
  <c r="E18" i="6"/>
  <c r="N18" i="6"/>
  <c r="A17" i="4"/>
  <c r="O18" i="6"/>
  <c r="C20" i="6"/>
  <c r="F19" i="4"/>
  <c r="F20" i="6" s="1"/>
  <c r="K19" i="4"/>
  <c r="E19" i="4"/>
  <c r="D19" i="4"/>
  <c r="J19" i="4"/>
  <c r="J20" i="6" s="1"/>
  <c r="G19" i="4"/>
  <c r="G20" i="6" s="1"/>
  <c r="H19" i="4"/>
  <c r="H20" i="6" s="1"/>
  <c r="B18" i="6" l="1"/>
  <c r="O19" i="6"/>
  <c r="D19" i="6"/>
  <c r="N19" i="6"/>
  <c r="E19" i="6"/>
  <c r="A18" i="4"/>
  <c r="N18" i="4"/>
  <c r="A19" i="6"/>
  <c r="B19" i="6" s="1"/>
  <c r="O19" i="4"/>
  <c r="K20" i="6"/>
  <c r="I19" i="4"/>
  <c r="I20" i="6" s="1"/>
  <c r="D20" i="6" l="1"/>
  <c r="A19" i="4"/>
  <c r="B17" i="4" s="1"/>
  <c r="E20" i="6"/>
  <c r="N20" i="6"/>
  <c r="O20" i="6"/>
  <c r="A20" i="6"/>
  <c r="B15" i="6" s="1"/>
  <c r="N19" i="4"/>
  <c r="B14" i="4" l="1"/>
  <c r="N15" i="6" s="1"/>
  <c r="O15" i="6"/>
  <c r="D15" i="6"/>
  <c r="B20" i="6"/>
  <c r="B13" i="6"/>
  <c r="B14" i="6"/>
  <c r="B15" i="4"/>
  <c r="B13" i="4"/>
  <c r="B12" i="4"/>
  <c r="B19" i="4"/>
  <c r="B18" i="4"/>
  <c r="B16" i="4"/>
  <c r="E15" i="6" l="1"/>
  <c r="O13" i="6"/>
  <c r="E13" i="6"/>
  <c r="D13" i="6"/>
  <c r="N13" i="6"/>
  <c r="D14" i="6"/>
  <c r="E14" i="6"/>
  <c r="N14" i="6"/>
  <c r="O14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tc={E2FBE930-3FA1-4A95-A2C1-9CD3DD32DB6A}</author>
    <author>tc={A543FE95-8F53-4B44-BE48-66E07578F974}</author>
    <author>tc={F4A69FC6-F46C-4376-9C83-D2094BC2169D}</author>
    <author>tc={5178806D-07DB-4573-AA53-964AE7C34FB0}</author>
    <author>tc={E7131A53-588E-40DA-8252-85EB903EED29}</author>
  </authors>
  <commentList>
    <comment ref="B10" authorId="0" shapeId="0" xr:uid="{E2FBE930-3FA1-4A95-A2C1-9CD3DD32DB6A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 Indicação da etapa do macroprocesso na qual está relacionado, essa informação deve ser extraída do inventário de risco, anexo I;</t>
        </r>
      </text>
    </comment>
    <comment ref="C10" authorId="1" shapeId="0" xr:uid="{A543FE95-8F53-4B44-BE48-66E07578F974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É a ocorrência ou mudança em um conjunto específico de circunstância  de um evento, que venha a ter impacto no cumprimento dos objetivos do órgão ou entidade da Prefeitura de Salvador, essa informação pode ser extraída do inventário de risco, anexo I;</t>
        </r>
      </text>
    </comment>
    <comment ref="D10" authorId="2" shapeId="0" xr:uid="{F4A69FC6-F46C-4376-9C83-D2094BC2169D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É a  chance de o evento ocorrer dentro do prazo previsto para se alcançar o objetivo/resultado. O risco inerente será avaliado de acordo com a seguinte escala de probabilidade.</t>
        </r>
      </text>
    </comment>
    <comment ref="F10" authorId="3" shapeId="0" xr:uid="{5178806D-07DB-4573-AA53-964AE7C34FB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Resultado de um evento que afeta o objetivo. O risco inerente será avaliado de acordo com a seguinte escala de impacto</t>
        </r>
      </text>
    </comment>
    <comment ref="H10" authorId="4" shapeId="0" xr:uid="{E7131A53-588E-40DA-8252-85EB903EED29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É o resultado obtido através da multiplicação da probabilidade e do impacto, apurando-se o risco inerente, que é o risco intrínseco à natureza do negócio, da atividade ou do processo da entidade, na ausência de controles para reduzir a probabilidade do evento ou o seu impacto nos objetivos. Risco antes da consideração de qualquer ação de mitigação.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tc={B0B26599-EBB9-48D5-92C8-9A0BCD780598}</author>
    <author>tc={D03FC86F-FBE1-47BA-91FB-957E2DD933AB}</author>
  </authors>
  <commentList>
    <comment ref="L11" authorId="0" shapeId="0" xr:uid="{B0B26599-EBB9-48D5-92C8-9A0BCD780598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Controle estabelecido para evitar ações ou resultados não previstos, antecedendo à materialização do risco, tratando as suas causas, essa informação pode ser extraída do inventário de risco, anexo I;
A partir dos controles existentes, deve-se realizar a avaliação dos controles preventivos,</t>
        </r>
      </text>
    </comment>
    <comment ref="N11" authorId="1" shapeId="0" xr:uid="{D03FC86F-FBE1-47BA-91FB-957E2DD933AB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Aquele que permanece após a implementação da resposta da administração.
Sucessivamente, a partir dos resultados alcançados do grau de risco residual, deverá inserir o resultado obtido no mapa de calor dos riscos, anexo II, bem como estebelecer a cor correspondente nesta coluna de acordo com o referido mapa de calor.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tc={3D68C756-6C09-48DC-8ECA-7F1EEA9D50B4}</author>
    <author>tc={CD50A472-6AF1-4904-94A1-AE50A39814E4}</author>
  </authors>
  <commentList>
    <comment ref="L11" authorId="0" shapeId="0" xr:uid="{3D68C756-6C09-48DC-8ECA-7F1EEA9D50B4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Controle estabelecido para evitar ações ou resultados não previstos, antecedendo à materialização do risco, tratando as suas causas, essa informação pode ser extraída do inventário de risco, anexo I;
A partir dos controles existentes, deve-se realizar a avaliação dos controles preventivos,</t>
        </r>
      </text>
    </comment>
    <comment ref="N11" authorId="1" shapeId="0" xr:uid="{CD50A472-6AF1-4904-94A1-AE50A39814E4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Aquele que permanece após a implementação da resposta da administração.
Sucessivamente, a partir dos resultados alcançados do grau de risco residual, deverá inserir o resultado obtido no mapa de calor dos riscos, anexo II, bem como estebelecer a cor correspondente nesta coluna de acordo com o referido mapa de calor.</t>
        </r>
      </text>
    </comment>
  </commentList>
</comments>
</file>

<file path=xl/sharedStrings.xml><?xml version="1.0" encoding="utf-8"?>
<sst xmlns="http://schemas.openxmlformats.org/spreadsheetml/2006/main" count="249" uniqueCount="173">
  <si>
    <t>ANEXO III - MODELO DO MAPA DE RISCO DA GESTÃO DE CONTRATAÇÃO</t>
  </si>
  <si>
    <t>Descrição:</t>
  </si>
  <si>
    <r>
      <t>1. Após preenchimento pelos responsáveis, o Mapa de Risco  deverá ser juntado aos autos do processo de contratação,  preferencialmente, ao final da elaboração do Estudo Técnico Preliminar. Caso sejam identificados novos riscos e controles relevantes, este Mapa deverá ser atualizado em qualquer etapa do macroprocesso.                                                      
2. Todos os campos do Mapa de Risco devem ser preenchidos, sendo que as informações obrigatórias mínimas a  serem juntadas aos autos serão:</t>
    </r>
    <r>
      <rPr>
        <b/>
        <sz val="11"/>
        <color theme="1"/>
        <rFont val="Calibri"/>
        <family val="2"/>
        <scheme val="minor"/>
      </rPr>
      <t xml:space="preserve"> -ID; -Fase, Etapa e Subetapa do Macroprocesso;  - Evento Risco; - Nível de Risco Residual; - Resposta ao Tratamento do Risco; - Ação a ser implementada; - Data máxima para a implementação; e  - Responsável.                            </t>
    </r>
    <r>
      <rPr>
        <sz val="11"/>
        <color theme="1"/>
        <rFont val="Calibri"/>
        <family val="2"/>
        <scheme val="minor"/>
      </rPr>
      <t xml:space="preserve">                            </t>
    </r>
  </si>
  <si>
    <t xml:space="preserve"> ÓRGÃO/ ENTIDADE: </t>
  </si>
  <si>
    <t xml:space="preserve">Produto ou serviço a ser contratado: </t>
  </si>
  <si>
    <t>Objetivo/propósito da contratação:</t>
  </si>
  <si>
    <t>Gestor do Risco / Unidade Responsável:</t>
  </si>
  <si>
    <t>ID</t>
  </si>
  <si>
    <t>Macroprocesso</t>
  </si>
  <si>
    <t>Risco</t>
  </si>
  <si>
    <t>Probabilidade (1-5)</t>
  </si>
  <si>
    <t>Impacto (1-5)</t>
  </si>
  <si>
    <t>Nível de Risco Inerente (Probabilidade x Impacto)</t>
  </si>
  <si>
    <t>Controle Preventivo</t>
  </si>
  <si>
    <t>Nível de Risco Residual (Nível de Risco Inerente - Controle Preventivo)</t>
  </si>
  <si>
    <t>Resposta ao Tratamento do Risco</t>
  </si>
  <si>
    <t>Ação a ser implementada</t>
  </si>
  <si>
    <t>Data máxima para a implementação</t>
  </si>
  <si>
    <t>Responsável (Cargo/ Função)</t>
  </si>
  <si>
    <t>Fase</t>
  </si>
  <si>
    <t>Etapa</t>
  </si>
  <si>
    <t>Subetapa</t>
  </si>
  <si>
    <t>Evento</t>
  </si>
  <si>
    <t>Causa</t>
  </si>
  <si>
    <t>Consequência</t>
  </si>
  <si>
    <t>Descrição</t>
  </si>
  <si>
    <t>Avaliação</t>
  </si>
  <si>
    <t>Legenda de cores</t>
  </si>
  <si>
    <t>Risco Extremo</t>
  </si>
  <si>
    <t>Risco Alto</t>
  </si>
  <si>
    <t>Risco Médio</t>
  </si>
  <si>
    <t>Risco Baixo</t>
  </si>
  <si>
    <t>* Observar o modelo de mapa de calor - Anexo II.</t>
  </si>
  <si>
    <t>** Preencher o Mapa de Risco em ordem de criticidade ( do extremo ao baixo)</t>
  </si>
  <si>
    <t>*** Preencher com cores as colunas grau de risco (probabilidade x impacto e residual).</t>
  </si>
  <si>
    <t>Com base no evento risco identicado são calculados os níveis de risco, a partir de critérios de probabilidade e impacto. A multiplicação entre os valores de probabilidade e impacto define o nível de risco inerente, ou seja, o nível de risco sem considerar quaisquer controles que reduzem ou podem reduzir sua ocorrência ou do seu impacto.</t>
  </si>
  <si>
    <t>ETAPA</t>
  </si>
  <si>
    <t>RISCO IDENTIFICADO</t>
  </si>
  <si>
    <t>PROBABILIDADE</t>
  </si>
  <si>
    <t>IMPACTO</t>
  </si>
  <si>
    <t>NÍVEL DE RISCO INERENTE (NRI)</t>
  </si>
  <si>
    <t>Com base no evento risco identicado são calculados os níveis de risco, bem como a avaliação preliminar dos controles, de modo a garantir segurança razoável de que os riscos relacionados ao objeto em questão estão sendo gerenciados a um nível aceitável. Nesta etapa está sendo definido o nível do risco residual, de modo a auxiliar a Alta Administração.</t>
  </si>
  <si>
    <t>EFICÁCIA DO CONTROLE</t>
  </si>
  <si>
    <t>FATOR DE AVALIAÇÃO DOS CONTROLES</t>
  </si>
  <si>
    <t>NÍVEL DE RISCO RESIDUAL (NRR)</t>
  </si>
  <si>
    <t xml:space="preserve">1. Nesta etapa estão sendo definidas as respostas ao Tratamento dos Riscos, tomando por base o Nível de Risco Residual (NRR), de modo a auxiliar a tomada de decisão da Alta Administração.                                                                                                                                                                                                                   2. Esta planilha permite classificar o NRR em ordem decrescente: Risco Extremo, Risco Alto, Risco Médio e Risco Baixo.                                              3. Por fim, a Alta Administração deverá apresentar o Plano de Ação com indicativo do tratamento do risco, a ação a ser adotada, com definição de prazo e responsável, com o intuito de mitigar os riscos identificados. </t>
  </si>
  <si>
    <t>Ordem</t>
  </si>
  <si>
    <t>RESPOSTAS AO TRATAMENTO DO RISCO</t>
  </si>
  <si>
    <t>AÇÃO A SER IMPLEMENTADA</t>
  </si>
  <si>
    <t>DATA MÁXIMA PARA IMPLEMENTAÇÃO</t>
  </si>
  <si>
    <t>RESPONSÁVEL        (CARGO/FUNÇÃO)</t>
  </si>
  <si>
    <t>Respostas ao Tratamento dos Riscos</t>
  </si>
  <si>
    <t xml:space="preserve">Nível </t>
  </si>
  <si>
    <t>Atributos do Controle</t>
  </si>
  <si>
    <t>Classificação do Tratamento dos Riscos</t>
  </si>
  <si>
    <t>Evitar</t>
  </si>
  <si>
    <t>Descontinuar a atividade, interromper o processo de trabalho.</t>
  </si>
  <si>
    <t>Transferir</t>
  </si>
  <si>
    <t>Compartilhar os riscos com terceiros.</t>
  </si>
  <si>
    <t>Mitigar</t>
  </si>
  <si>
    <t>Desenvolver e implementar medidas para evitar que o risco se concretize e/ou medidas para atenuar o impacto e as consequências, caso ocorra.</t>
  </si>
  <si>
    <t>Aceitar</t>
  </si>
  <si>
    <t>Não há necessidade de adotar quaisquer medidas; considerar se é o caso de monitorar ao longo do tempo. Ou o nível do risco é considerado baixo ou a capacidade da organização para tratar o risco é limitada ou o custo é desproporcional ao benefício.</t>
  </si>
  <si>
    <t>RISCO INERENTE</t>
  </si>
  <si>
    <t>RISCO RESIDUAL</t>
  </si>
  <si>
    <t>MATRIZ DE RISCOS INERENTE</t>
  </si>
  <si>
    <t>NÍVEIS DE RISCO INERENTE (NRI)</t>
  </si>
  <si>
    <t>MATRIZ DE RISCOS RESIDUAL</t>
  </si>
  <si>
    <t>NÍVEIS DE RISCO RESIDUAL (NRR)</t>
  </si>
  <si>
    <t>Praticamente certa               5</t>
  </si>
  <si>
    <t>5           RM</t>
  </si>
  <si>
    <t>10           RM</t>
  </si>
  <si>
    <t>15           RA</t>
  </si>
  <si>
    <t>20           RE</t>
  </si>
  <si>
    <t>25           RE</t>
  </si>
  <si>
    <t>NÍVEL DO RISCO</t>
  </si>
  <si>
    <t>FAIXA</t>
  </si>
  <si>
    <t>Extremo    25</t>
  </si>
  <si>
    <t>25              RE</t>
  </si>
  <si>
    <t>Provável         4</t>
  </si>
  <si>
    <t>4              RB</t>
  </si>
  <si>
    <t>8           RM</t>
  </si>
  <si>
    <t>12           RA</t>
  </si>
  <si>
    <t>16           RA</t>
  </si>
  <si>
    <t>RB</t>
  </si>
  <si>
    <t>RISCO BAIXO</t>
  </si>
  <si>
    <t>1 - 4</t>
  </si>
  <si>
    <t>Extremo    20</t>
  </si>
  <si>
    <t>8                RM</t>
  </si>
  <si>
    <t>20             RE</t>
  </si>
  <si>
    <t>0 - 4</t>
  </si>
  <si>
    <t>Possível          3</t>
  </si>
  <si>
    <t>3              RB</t>
  </si>
  <si>
    <t>6           RM</t>
  </si>
  <si>
    <t>9           RM</t>
  </si>
  <si>
    <t>RM</t>
  </si>
  <si>
    <t>RISCO MÉDIO</t>
  </si>
  <si>
    <t>5 - 10</t>
  </si>
  <si>
    <t>Alto    16</t>
  </si>
  <si>
    <t>3,2              RB</t>
  </si>
  <si>
    <t>6,4           RM</t>
  </si>
  <si>
    <t>9,6           RM</t>
  </si>
  <si>
    <t>12,8           RA</t>
  </si>
  <si>
    <t>Rara                2</t>
  </si>
  <si>
    <t>2              RB</t>
  </si>
  <si>
    <t>RA</t>
  </si>
  <si>
    <t>RISCO ALTO</t>
  </si>
  <si>
    <t>12 - 16</t>
  </si>
  <si>
    <t>Médio 10</t>
  </si>
  <si>
    <t>Improvável      1</t>
  </si>
  <si>
    <t>1              RB</t>
  </si>
  <si>
    <t>RE</t>
  </si>
  <si>
    <t>RISCO EXTREMO</t>
  </si>
  <si>
    <t>20 - 25</t>
  </si>
  <si>
    <t>Baixo  4</t>
  </si>
  <si>
    <t>0,8             RB</t>
  </si>
  <si>
    <t>1,6              RB</t>
  </si>
  <si>
    <t>2,4              RB</t>
  </si>
  <si>
    <t>Muito Baixo      1</t>
  </si>
  <si>
    <t>Baixo             2</t>
  </si>
  <si>
    <t>Médio        3</t>
  </si>
  <si>
    <t>Alto           4</t>
  </si>
  <si>
    <t>Muito Alto         5</t>
  </si>
  <si>
    <t>Forte    0,2</t>
  </si>
  <si>
    <t>Satisfatório        0,4</t>
  </si>
  <si>
    <t>Médiano        0,6</t>
  </si>
  <si>
    <t>Fraco           0,8</t>
  </si>
  <si>
    <t>Inexistente     1</t>
  </si>
  <si>
    <t>Fator de Avaliação dos Controles (FAC)</t>
  </si>
  <si>
    <t xml:space="preserve">Escala de Probabilidade (eixo "y" do risco inerente) </t>
  </si>
  <si>
    <t>Probabilidade</t>
  </si>
  <si>
    <t>Peso</t>
  </si>
  <si>
    <t>Improvável</t>
  </si>
  <si>
    <t>Acontece apenas em situações excepcionais; não há histórico conhecido do evento ou não há indícios que sinalizem sua ocorrência.</t>
  </si>
  <si>
    <t>Inexistente</t>
  </si>
  <si>
    <t>O controle não existe, é mal desenhado ou mal implementado, ou seja, não é funcional.</t>
  </si>
  <si>
    <t>Rara</t>
  </si>
  <si>
    <t>O histórico conhecido aponta para baixa frequência de ocorrência no prazo associado ao objetivo.</t>
  </si>
  <si>
    <t>Fraco</t>
  </si>
  <si>
    <t>O controle tende a ser aplicado caso a caso, a responsabilidade pela aplicação é individual, havendo elevado grau de confiança no conhecimento das pessoas.</t>
  </si>
  <si>
    <t>Possível</t>
  </si>
  <si>
    <t>Repete-se com frequência razoável no prazo associado ao objetivo ou há indícios que possa ocorrer nesse horizonte.</t>
  </si>
  <si>
    <t>Mediano</t>
  </si>
  <si>
    <t>O controle implementado mitiga alguns aspectos do risco, mas não contempla todos os aspectos relevantes do risco devido a deficiências no desenho ou nas ferramentas utilizadas.</t>
  </si>
  <si>
    <t>Provável</t>
  </si>
  <si>
    <t>Repete-se com elevada frequência no prazo associado ao objetivo ou há muitos indícios que ocorrerá nesse horizonte.</t>
  </si>
  <si>
    <t>Satisfatório</t>
  </si>
  <si>
    <t>Controle implementado e sustentado por ferramentas adequadas e, embora passíveis de aperfeiçoamento, mitiga o risco satisfatoriamente.</t>
  </si>
  <si>
    <t>Praticamente certa</t>
  </si>
  <si>
    <t>Ocorrência quase garantida no prazo associado ao objetivo do processo.</t>
  </si>
  <si>
    <t>Forte</t>
  </si>
  <si>
    <t>O controle implementado pode ser considerado a “melhor prática”, mitigando todos os aspectos relevantes do risco.</t>
  </si>
  <si>
    <t xml:space="preserve">Escala de Impacto (eixo "x" do risco inerente) </t>
  </si>
  <si>
    <t>Impacto</t>
  </si>
  <si>
    <t>Muito baixo</t>
  </si>
  <si>
    <t>Mínimo impacto, que não afeta as operações ou atividades de processos, projetos ou programas da organização.</t>
  </si>
  <si>
    <t>Baixo</t>
  </si>
  <si>
    <t>Pequeno impacto, sem interrupção das operações ou atividades de processos, projetos ou programas da organização, porém, com redução da eficiência.</t>
  </si>
  <si>
    <t>Médio</t>
  </si>
  <si>
    <t>Moderado impacto, de possível reversão, decorrente de interrupção das operações ou atividades de processos, projetos ou programas da organização.</t>
  </si>
  <si>
    <t>Alto</t>
  </si>
  <si>
    <t>Significativo impacto, de difícil reversão, decorrente de interrupção das operações ou atividades de processos, projetos ou programas da organização.</t>
  </si>
  <si>
    <t>Muito Alto</t>
  </si>
  <si>
    <t>Catastrófico impacto, de consequência irreversível, decorrente de paralisação das operações ou atividades de processos, projetos ou programas da organização.</t>
  </si>
  <si>
    <t>PLANEJAMENTO GERAL DAS CONTRATAÇÕES</t>
  </si>
  <si>
    <t>PREPARATÓRIA DA CONTRATAÇÃO</t>
  </si>
  <si>
    <t>DIVULGAÇÃO DO EDITAL DE LICITAÇÃO</t>
  </si>
  <si>
    <t>APRESENTAÇÃO DE PROPOSTAS E LANCES</t>
  </si>
  <si>
    <t>JULGAMENTO</t>
  </si>
  <si>
    <t>HABILITAÇÃO</t>
  </si>
  <si>
    <t>RECURSAL</t>
  </si>
  <si>
    <t>HOMOLOGAÇÃO</t>
  </si>
  <si>
    <t>GESTÃO CONTRATUAL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</si>
</sst>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80"/>
      <name val="Arial"/>
      <family val="2"/>
    </font>
    <font>
      <sz val="11"/>
      <color rgb="FF000000"/>
      <name val="Calibri"/>
      <family val="2"/>
      <scheme val="minor"/>
    </font>
    <font>
      <b/>
      <u/>
      <sz val="12"/>
      <color theme="5" tint="-0.249977111117893"/>
      <name val="Calibri"/>
      <family val="2"/>
      <scheme val="minor"/>
    </font>
    <font>
      <b/>
      <u/>
      <sz val="14"/>
      <color theme="4"/>
      <name val="Calibri"/>
      <family val="2"/>
      <scheme val="minor"/>
    </font>
    <font>
      <b/>
      <u/>
      <sz val="12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246">
    <xf numFmtId="0" fontId="0" fillId="0" borderId="0" xfId="0"/>
    <xf numFmtId="0" fontId="0" fillId="0" borderId="0" xfId="0" applyAlignment="1">
      <alignment vertical="center"/>
    </xf>
    <xf numFmtId="0" fontId="0" fillId="0" borderId="3" xfId="0" applyBorder="1"/>
    <xf numFmtId="0" fontId="2" fillId="0" borderId="4" xfId="0" applyFont="1" applyBorder="1"/>
    <xf numFmtId="0" fontId="2" fillId="7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/>
    </xf>
    <xf numFmtId="0" fontId="1" fillId="0" borderId="8" xfId="0" applyFont="1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vertical="center"/>
    </xf>
    <xf numFmtId="0" fontId="1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4" xfId="0" applyFont="1" applyBorder="1" applyAlignment="1">
      <alignment vertical="center" textRotation="90" wrapText="1"/>
    </xf>
    <xf numFmtId="0" fontId="0" fillId="3" borderId="4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0" fontId="0" fillId="0" borderId="18" xfId="0" applyBorder="1" applyAlignment="1">
      <alignment horizontal="center" vertical="center" textRotation="90" wrapText="1"/>
    </xf>
    <xf numFmtId="0" fontId="0" fillId="0" borderId="18" xfId="0" applyBorder="1" applyAlignment="1">
      <alignment vertical="center"/>
    </xf>
    <xf numFmtId="0" fontId="1" fillId="8" borderId="4" xfId="0" applyFont="1" applyFill="1" applyBorder="1" applyAlignment="1">
      <alignment horizontal="center" vertical="center"/>
    </xf>
    <xf numFmtId="0" fontId="1" fillId="10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10" borderId="7" xfId="0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0" fontId="0" fillId="0" borderId="15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3" borderId="8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3" borderId="18" xfId="0" applyFill="1" applyBorder="1" applyAlignment="1">
      <alignment vertical="center"/>
    </xf>
    <xf numFmtId="0" fontId="0" fillId="3" borderId="15" xfId="0" applyFill="1" applyBorder="1" applyAlignment="1">
      <alignment vertical="center"/>
    </xf>
    <xf numFmtId="0" fontId="0" fillId="0" borderId="24" xfId="0" applyBorder="1" applyAlignment="1">
      <alignment vertical="center"/>
    </xf>
    <xf numFmtId="0" fontId="0" fillId="3" borderId="24" xfId="0" applyFill="1" applyBorder="1" applyAlignment="1">
      <alignment vertical="center"/>
    </xf>
    <xf numFmtId="0" fontId="0" fillId="3" borderId="25" xfId="0" applyFill="1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3" borderId="26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6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textRotation="90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vertical="center"/>
    </xf>
    <xf numFmtId="0" fontId="1" fillId="0" borderId="4" xfId="0" applyFont="1" applyBorder="1" applyAlignment="1">
      <alignment vertical="center" wrapText="1"/>
    </xf>
    <xf numFmtId="0" fontId="2" fillId="0" borderId="29" xfId="0" applyFont="1" applyBorder="1"/>
    <xf numFmtId="0" fontId="0" fillId="0" borderId="21" xfId="0" applyBorder="1"/>
    <xf numFmtId="0" fontId="0" fillId="0" borderId="11" xfId="0" applyBorder="1"/>
    <xf numFmtId="0" fontId="0" fillId="0" borderId="36" xfId="0" applyBorder="1"/>
    <xf numFmtId="0" fontId="0" fillId="0" borderId="26" xfId="0" applyBorder="1"/>
    <xf numFmtId="0" fontId="0" fillId="6" borderId="42" xfId="0" applyFill="1" applyBorder="1"/>
    <xf numFmtId="0" fontId="0" fillId="0" borderId="43" xfId="0" applyBorder="1"/>
    <xf numFmtId="0" fontId="0" fillId="5" borderId="42" xfId="0" applyFill="1" applyBorder="1"/>
    <xf numFmtId="0" fontId="0" fillId="3" borderId="42" xfId="0" applyFill="1" applyBorder="1"/>
    <xf numFmtId="0" fontId="0" fillId="4" borderId="44" xfId="0" applyFill="1" applyBorder="1"/>
    <xf numFmtId="0" fontId="0" fillId="0" borderId="45" xfId="0" applyBorder="1"/>
    <xf numFmtId="0" fontId="0" fillId="0" borderId="46" xfId="0" applyBorder="1"/>
    <xf numFmtId="0" fontId="2" fillId="0" borderId="29" xfId="0" applyFont="1" applyBorder="1" applyAlignment="1">
      <alignment vertical="center"/>
    </xf>
    <xf numFmtId="0" fontId="2" fillId="7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7" borderId="4" xfId="0" applyFont="1" applyFill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3" borderId="12" xfId="0" quotePrefix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/>
    </xf>
    <xf numFmtId="0" fontId="0" fillId="5" borderId="12" xfId="0" quotePrefix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/>
    </xf>
    <xf numFmtId="16" fontId="0" fillId="4" borderId="12" xfId="0" quotePrefix="1" applyNumberForma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/>
    </xf>
    <xf numFmtId="0" fontId="0" fillId="6" borderId="12" xfId="0" quotePrefix="1" applyFill="1" applyBorder="1" applyAlignment="1">
      <alignment horizontal="center" vertical="center"/>
    </xf>
    <xf numFmtId="16" fontId="0" fillId="3" borderId="12" xfId="0" quotePrefix="1" applyNumberFormat="1" applyFill="1" applyBorder="1" applyAlignment="1">
      <alignment horizontal="center" vertical="center"/>
    </xf>
    <xf numFmtId="0" fontId="7" fillId="0" borderId="0" xfId="0" applyFont="1"/>
    <xf numFmtId="0" fontId="3" fillId="11" borderId="6" xfId="0" applyFont="1" applyFill="1" applyBorder="1" applyAlignment="1" applyProtection="1">
      <alignment horizontal="center" vertical="center" wrapText="1"/>
      <protection locked="0"/>
    </xf>
    <xf numFmtId="0" fontId="3" fillId="11" borderId="47" xfId="0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10" fillId="0" borderId="0" xfId="0" applyFont="1" applyAlignment="1" applyProtection="1">
      <alignment vertical="center"/>
      <protection locked="0"/>
    </xf>
    <xf numFmtId="0" fontId="3" fillId="11" borderId="7" xfId="0" applyFont="1" applyFill="1" applyBorder="1" applyAlignment="1" applyProtection="1">
      <alignment horizontal="center" vertical="center" wrapText="1"/>
      <protection locked="0"/>
    </xf>
    <xf numFmtId="0" fontId="3" fillId="11" borderId="48" xfId="0" applyFont="1" applyFill="1" applyBorder="1" applyAlignment="1">
      <alignment horizontal="center" vertical="center"/>
    </xf>
    <xf numFmtId="0" fontId="3" fillId="11" borderId="47" xfId="0" applyFont="1" applyFill="1" applyBorder="1" applyAlignment="1">
      <alignment horizontal="center" vertical="center" wrapText="1"/>
    </xf>
    <xf numFmtId="0" fontId="3" fillId="11" borderId="48" xfId="0" applyFont="1" applyFill="1" applyBorder="1" applyAlignment="1">
      <alignment horizontal="center" vertical="center" wrapText="1"/>
    </xf>
    <xf numFmtId="0" fontId="3" fillId="11" borderId="47" xfId="0" applyFont="1" applyFill="1" applyBorder="1" applyAlignment="1" applyProtection="1">
      <alignment horizontal="center" vertical="center" wrapText="1"/>
      <protection locked="0"/>
    </xf>
    <xf numFmtId="0" fontId="0" fillId="12" borderId="47" xfId="0" applyFill="1" applyBorder="1" applyAlignment="1" applyProtection="1">
      <alignment horizontal="center" vertical="center" wrapText="1"/>
      <protection locked="0"/>
    </xf>
    <xf numFmtId="0" fontId="4" fillId="12" borderId="47" xfId="0" applyFont="1" applyFill="1" applyBorder="1" applyAlignment="1" applyProtection="1">
      <alignment horizontal="center" vertical="center"/>
      <protection locked="0"/>
    </xf>
    <xf numFmtId="0" fontId="0" fillId="12" borderId="47" xfId="0" applyFill="1" applyBorder="1" applyAlignment="1" applyProtection="1">
      <alignment vertical="center"/>
      <protection locked="0"/>
    </xf>
    <xf numFmtId="0" fontId="0" fillId="12" borderId="47" xfId="0" applyFill="1" applyBorder="1" applyAlignment="1" applyProtection="1">
      <alignment horizontal="center" vertical="center"/>
      <protection locked="0"/>
    </xf>
    <xf numFmtId="0" fontId="0" fillId="2" borderId="47" xfId="0" applyFill="1" applyBorder="1" applyAlignment="1" applyProtection="1">
      <alignment horizontal="center" vertical="center" wrapText="1"/>
      <protection locked="0"/>
    </xf>
    <xf numFmtId="0" fontId="4" fillId="2" borderId="47" xfId="0" applyFont="1" applyFill="1" applyBorder="1" applyAlignment="1" applyProtection="1">
      <alignment horizontal="center" vertical="center"/>
      <protection locked="0"/>
    </xf>
    <xf numFmtId="0" fontId="0" fillId="2" borderId="47" xfId="0" applyFill="1" applyBorder="1" applyAlignment="1" applyProtection="1">
      <alignment vertical="center"/>
      <protection locked="0"/>
    </xf>
    <xf numFmtId="0" fontId="0" fillId="2" borderId="47" xfId="0" applyFill="1" applyBorder="1" applyAlignment="1" applyProtection="1">
      <alignment horizontal="center" vertical="center"/>
      <protection locked="0"/>
    </xf>
    <xf numFmtId="0" fontId="0" fillId="12" borderId="47" xfId="0" applyFill="1" applyBorder="1" applyAlignment="1" applyProtection="1">
      <alignment vertical="center" wrapText="1"/>
      <protection locked="0"/>
    </xf>
    <xf numFmtId="0" fontId="0" fillId="2" borderId="47" xfId="0" applyFill="1" applyBorder="1" applyAlignment="1" applyProtection="1">
      <alignment horizontal="left" vertical="center" wrapText="1"/>
      <protection locked="0"/>
    </xf>
    <xf numFmtId="0" fontId="0" fillId="12" borderId="47" xfId="0" applyFill="1" applyBorder="1" applyAlignment="1" applyProtection="1">
      <alignment horizontal="center" vertical="center"/>
      <protection hidden="1"/>
    </xf>
    <xf numFmtId="0" fontId="0" fillId="2" borderId="47" xfId="0" applyFill="1" applyBorder="1" applyAlignment="1" applyProtection="1">
      <alignment horizontal="center" vertical="center"/>
      <protection hidden="1"/>
    </xf>
    <xf numFmtId="0" fontId="0" fillId="0" borderId="47" xfId="0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0" fillId="12" borderId="19" xfId="0" applyFill="1" applyBorder="1" applyAlignment="1" applyProtection="1">
      <alignment horizontal="center" vertical="center"/>
      <protection hidden="1"/>
    </xf>
    <xf numFmtId="0" fontId="0" fillId="2" borderId="19" xfId="0" applyFill="1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12" borderId="47" xfId="0" applyFill="1" applyBorder="1" applyAlignment="1" applyProtection="1">
      <alignment horizontal="center" vertical="center" wrapText="1"/>
      <protection hidden="1"/>
    </xf>
    <xf numFmtId="0" fontId="0" fillId="2" borderId="47" xfId="0" applyFill="1" applyBorder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vertical="center"/>
      <protection locked="0"/>
    </xf>
    <xf numFmtId="0" fontId="0" fillId="0" borderId="6" xfId="0" applyBorder="1" applyAlignment="1">
      <alignment horizontal="center" vertical="center"/>
    </xf>
    <xf numFmtId="0" fontId="0" fillId="10" borderId="6" xfId="0" applyFill="1" applyBorder="1" applyAlignment="1">
      <alignment horizontal="center" vertical="center"/>
    </xf>
    <xf numFmtId="0" fontId="1" fillId="10" borderId="6" xfId="0" applyFont="1" applyFill="1" applyBorder="1" applyAlignment="1">
      <alignment horizontal="center" vertical="center" wrapText="1"/>
    </xf>
    <xf numFmtId="0" fontId="0" fillId="0" borderId="4" xfId="0" applyBorder="1" applyAlignment="1" applyProtection="1">
      <alignment vertical="center"/>
      <protection locked="0"/>
    </xf>
    <xf numFmtId="0" fontId="0" fillId="7" borderId="4" xfId="0" applyFill="1" applyBorder="1" applyAlignment="1" applyProtection="1">
      <alignment vertical="center"/>
      <protection locked="0"/>
    </xf>
    <xf numFmtId="0" fontId="2" fillId="0" borderId="49" xfId="0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0" fontId="0" fillId="0" borderId="0" xfId="0" applyAlignment="1" applyProtection="1">
      <alignment horizontal="left" vertical="center"/>
      <protection locked="0"/>
    </xf>
    <xf numFmtId="0" fontId="3" fillId="11" borderId="47" xfId="0" applyFont="1" applyFill="1" applyBorder="1" applyAlignment="1">
      <alignment horizontal="left" vertical="center"/>
    </xf>
    <xf numFmtId="0" fontId="2" fillId="7" borderId="29" xfId="0" applyFont="1" applyFill="1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10" borderId="20" xfId="0" applyFill="1" applyBorder="1" applyAlignment="1">
      <alignment vertical="center"/>
    </xf>
    <xf numFmtId="0" fontId="0" fillId="10" borderId="7" xfId="0" applyFill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10" borderId="6" xfId="0" applyFill="1" applyBorder="1" applyAlignment="1">
      <alignment vertical="center"/>
    </xf>
    <xf numFmtId="0" fontId="0" fillId="2" borderId="4" xfId="0" applyFill="1" applyBorder="1" applyAlignment="1" applyProtection="1">
      <alignment horizontal="center" vertical="center"/>
      <protection hidden="1"/>
    </xf>
    <xf numFmtId="43" fontId="0" fillId="12" borderId="47" xfId="1" applyFont="1" applyFill="1" applyBorder="1" applyAlignment="1" applyProtection="1">
      <alignment vertical="center"/>
      <protection hidden="1"/>
    </xf>
    <xf numFmtId="43" fontId="0" fillId="0" borderId="47" xfId="1" applyFont="1" applyBorder="1" applyAlignment="1" applyProtection="1">
      <alignment vertical="center"/>
      <protection hidden="1"/>
    </xf>
    <xf numFmtId="43" fontId="0" fillId="0" borderId="6" xfId="1" applyFont="1" applyBorder="1" applyAlignment="1" applyProtection="1">
      <alignment vertical="center"/>
      <protection hidden="1"/>
    </xf>
    <xf numFmtId="43" fontId="0" fillId="12" borderId="47" xfId="1" applyFont="1" applyFill="1" applyBorder="1" applyAlignment="1" applyProtection="1">
      <alignment horizontal="left" vertical="center"/>
      <protection hidden="1"/>
    </xf>
    <xf numFmtId="43" fontId="0" fillId="0" borderId="47" xfId="1" applyFont="1" applyBorder="1" applyAlignment="1" applyProtection="1">
      <alignment horizontal="left" vertical="center"/>
      <protection hidden="1"/>
    </xf>
    <xf numFmtId="43" fontId="0" fillId="0" borderId="6" xfId="1" applyFont="1" applyBorder="1" applyAlignment="1" applyProtection="1">
      <alignment horizontal="left" vertical="center"/>
      <protection hidden="1"/>
    </xf>
    <xf numFmtId="43" fontId="0" fillId="12" borderId="47" xfId="1" applyFont="1" applyFill="1" applyBorder="1" applyAlignment="1" applyProtection="1">
      <alignment horizontal="center" vertical="center"/>
      <protection hidden="1"/>
    </xf>
    <xf numFmtId="43" fontId="0" fillId="0" borderId="47" xfId="1" applyFont="1" applyBorder="1" applyAlignment="1" applyProtection="1">
      <alignment horizontal="center" vertical="center"/>
      <protection hidden="1"/>
    </xf>
    <xf numFmtId="43" fontId="0" fillId="0" borderId="6" xfId="1" applyFont="1" applyBorder="1" applyAlignment="1" applyProtection="1">
      <alignment horizontal="center" vertical="center"/>
      <protection hidden="1"/>
    </xf>
    <xf numFmtId="43" fontId="0" fillId="12" borderId="47" xfId="1" applyFont="1" applyFill="1" applyBorder="1" applyAlignment="1" applyProtection="1">
      <alignment horizontal="center" vertical="center" wrapText="1"/>
      <protection hidden="1"/>
    </xf>
    <xf numFmtId="43" fontId="0" fillId="12" borderId="47" xfId="1" applyFont="1" applyFill="1" applyBorder="1" applyAlignment="1" applyProtection="1">
      <alignment horizontal="left" vertical="center" wrapText="1"/>
      <protection hidden="1"/>
    </xf>
    <xf numFmtId="43" fontId="0" fillId="0" borderId="4" xfId="1" applyFont="1" applyBorder="1" applyAlignment="1" applyProtection="1">
      <alignment horizontal="center" vertical="center"/>
      <protection hidden="1"/>
    </xf>
    <xf numFmtId="0" fontId="2" fillId="7" borderId="29" xfId="0" applyFont="1" applyFill="1" applyBorder="1" applyAlignment="1">
      <alignment vertical="center"/>
    </xf>
    <xf numFmtId="0" fontId="0" fillId="0" borderId="4" xfId="0" applyBorder="1" applyAlignment="1">
      <alignment wrapText="1"/>
    </xf>
    <xf numFmtId="0" fontId="0" fillId="0" borderId="0" xfId="0" applyAlignment="1">
      <alignment wrapText="1"/>
    </xf>
    <xf numFmtId="0" fontId="0" fillId="0" borderId="5" xfId="0" applyBorder="1" applyAlignment="1">
      <alignment wrapText="1"/>
    </xf>
    <xf numFmtId="0" fontId="0" fillId="0" borderId="50" xfId="0" applyBorder="1" applyAlignment="1">
      <alignment wrapText="1"/>
    </xf>
    <xf numFmtId="0" fontId="0" fillId="0" borderId="3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37" xfId="0" applyBorder="1" applyAlignment="1">
      <alignment wrapText="1"/>
    </xf>
    <xf numFmtId="0" fontId="0" fillId="0" borderId="26" xfId="0" applyBorder="1" applyAlignment="1">
      <alignment wrapText="1"/>
    </xf>
    <xf numFmtId="0" fontId="0" fillId="0" borderId="51" xfId="0" applyBorder="1" applyAlignment="1">
      <alignment wrapText="1"/>
    </xf>
    <xf numFmtId="0" fontId="0" fillId="0" borderId="38" xfId="0" applyBorder="1" applyAlignment="1">
      <alignment wrapText="1"/>
    </xf>
    <xf numFmtId="0" fontId="0" fillId="2" borderId="0" xfId="0" applyFill="1" applyAlignment="1" applyProtection="1">
      <alignment vertical="center" wrapText="1"/>
      <protection locked="0"/>
    </xf>
    <xf numFmtId="0" fontId="0" fillId="0" borderId="1" xfId="0" applyBorder="1"/>
    <xf numFmtId="0" fontId="12" fillId="0" borderId="2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48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hidden="1"/>
    </xf>
    <xf numFmtId="0" fontId="0" fillId="2" borderId="6" xfId="0" applyFill="1" applyBorder="1" applyAlignment="1" applyProtection="1">
      <alignment horizontal="center" vertical="center" wrapText="1"/>
      <protection hidden="1"/>
    </xf>
    <xf numFmtId="0" fontId="0" fillId="0" borderId="47" xfId="0" applyBorder="1" applyAlignment="1" applyProtection="1">
      <alignment horizontal="center" vertical="center" wrapText="1"/>
      <protection hidden="1"/>
    </xf>
    <xf numFmtId="0" fontId="0" fillId="0" borderId="4" xfId="0" applyBorder="1" applyAlignment="1" applyProtection="1">
      <alignment horizontal="center" vertical="center" wrapText="1"/>
      <protection hidden="1"/>
    </xf>
    <xf numFmtId="43" fontId="0" fillId="0" borderId="47" xfId="1" applyFont="1" applyFill="1" applyBorder="1" applyAlignment="1" applyProtection="1">
      <alignment horizontal="center" vertical="center" wrapText="1"/>
      <protection hidden="1"/>
    </xf>
    <xf numFmtId="43" fontId="0" fillId="0" borderId="47" xfId="1" applyFont="1" applyFill="1" applyBorder="1" applyAlignment="1" applyProtection="1">
      <alignment horizontal="left" vertical="center" wrapText="1"/>
      <protection hidden="1"/>
    </xf>
    <xf numFmtId="43" fontId="0" fillId="0" borderId="6" xfId="1" applyFont="1" applyFill="1" applyBorder="1" applyAlignment="1" applyProtection="1">
      <alignment horizontal="center" vertical="center" wrapText="1"/>
      <protection hidden="1"/>
    </xf>
    <xf numFmtId="43" fontId="0" fillId="0" borderId="4" xfId="1" applyFont="1" applyFill="1" applyBorder="1" applyAlignment="1" applyProtection="1">
      <alignment horizontal="left" vertical="center" wrapText="1"/>
      <protection hidden="1"/>
    </xf>
    <xf numFmtId="0" fontId="12" fillId="0" borderId="2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justify" wrapText="1"/>
      <protection locked="0"/>
    </xf>
    <xf numFmtId="0" fontId="1" fillId="0" borderId="39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2" fillId="0" borderId="2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28" xfId="0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0" fontId="2" fillId="7" borderId="29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30" xfId="0" applyFont="1" applyFill="1" applyBorder="1" applyAlignment="1">
      <alignment horizontal="center" vertical="center" wrapText="1"/>
    </xf>
    <xf numFmtId="0" fontId="2" fillId="7" borderId="31" xfId="0" applyFont="1" applyFill="1" applyBorder="1" applyAlignment="1">
      <alignment horizontal="center" vertical="center" wrapText="1"/>
    </xf>
    <xf numFmtId="0" fontId="2" fillId="7" borderId="32" xfId="0" applyFont="1" applyFill="1" applyBorder="1" applyAlignment="1">
      <alignment horizontal="center" vertical="center" wrapText="1"/>
    </xf>
    <xf numFmtId="0" fontId="2" fillId="7" borderId="30" xfId="0" applyFont="1" applyFill="1" applyBorder="1" applyAlignment="1">
      <alignment horizontal="center" vertical="center"/>
    </xf>
    <xf numFmtId="0" fontId="2" fillId="7" borderId="31" xfId="0" applyFont="1" applyFill="1" applyBorder="1" applyAlignment="1">
      <alignment horizontal="center" vertical="center"/>
    </xf>
    <xf numFmtId="0" fontId="2" fillId="7" borderId="32" xfId="0" applyFont="1" applyFill="1" applyBorder="1" applyAlignment="1">
      <alignment horizontal="center" vertical="center"/>
    </xf>
    <xf numFmtId="0" fontId="3" fillId="11" borderId="6" xfId="0" applyFont="1" applyFill="1" applyBorder="1" applyAlignment="1" applyProtection="1">
      <alignment horizontal="center" vertical="center" wrapText="1"/>
      <protection locked="0"/>
    </xf>
    <xf numFmtId="0" fontId="3" fillId="11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3" fillId="11" borderId="6" xfId="0" applyFont="1" applyFill="1" applyBorder="1" applyAlignment="1">
      <alignment horizontal="center" vertical="center"/>
    </xf>
    <xf numFmtId="0" fontId="3" fillId="11" borderId="7" xfId="0" applyFont="1" applyFill="1" applyBorder="1" applyAlignment="1">
      <alignment horizontal="center" vertical="center"/>
    </xf>
    <xf numFmtId="0" fontId="3" fillId="11" borderId="6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0" fillId="2" borderId="48" xfId="0" applyFill="1" applyBorder="1" applyAlignment="1" applyProtection="1">
      <alignment horizontal="left" vertical="center" wrapText="1"/>
      <protection hidden="1"/>
    </xf>
    <xf numFmtId="0" fontId="0" fillId="2" borderId="0" xfId="0" applyFill="1" applyAlignment="1" applyProtection="1">
      <alignment horizontal="left" vertical="center" wrapText="1"/>
      <protection hidden="1"/>
    </xf>
    <xf numFmtId="0" fontId="0" fillId="10" borderId="6" xfId="0" applyFill="1" applyBorder="1" applyAlignment="1">
      <alignment horizontal="left" vertical="center" wrapText="1"/>
    </xf>
    <xf numFmtId="0" fontId="0" fillId="10" borderId="2" xfId="0" applyFill="1" applyBorder="1" applyAlignment="1">
      <alignment horizontal="left" vertical="center" wrapText="1"/>
    </xf>
    <xf numFmtId="0" fontId="0" fillId="10" borderId="7" xfId="0" applyFill="1" applyBorder="1" applyAlignment="1">
      <alignment horizontal="left" vertical="center" wrapText="1"/>
    </xf>
    <xf numFmtId="0" fontId="1" fillId="9" borderId="6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  <xf numFmtId="0" fontId="1" fillId="9" borderId="7" xfId="0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" fillId="10" borderId="4" xfId="0" applyFont="1" applyFill="1" applyBorder="1" applyAlignment="1">
      <alignment horizontal="center" vertical="center"/>
    </xf>
    <xf numFmtId="0" fontId="1" fillId="10" borderId="4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7" borderId="12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textRotation="90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textRotation="90" wrapText="1"/>
    </xf>
    <xf numFmtId="0" fontId="0" fillId="0" borderId="14" xfId="0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 wrapText="1"/>
    </xf>
    <xf numFmtId="0" fontId="0" fillId="0" borderId="17" xfId="0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0" fontId="1" fillId="8" borderId="11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8" borderId="19" xfId="0" applyFont="1" applyFill="1" applyBorder="1" applyAlignment="1">
      <alignment horizontal="center" vertical="center"/>
    </xf>
    <xf numFmtId="0" fontId="1" fillId="10" borderId="6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0" fillId="10" borderId="4" xfId="0" applyFill="1" applyBorder="1" applyAlignment="1">
      <alignment horizontal="left" vertical="center" wrapText="1"/>
    </xf>
    <xf numFmtId="0" fontId="0" fillId="3" borderId="22" xfId="0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62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auto="1"/>
        <name val="Calibri Light"/>
        <family val="2"/>
        <scheme val="none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auto="1"/>
        <name val="Calibri Light"/>
        <family val="2"/>
        <scheme val="none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auto="1"/>
        <name val="Calibri Light"/>
        <family val="2"/>
        <scheme val="none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auto="1"/>
        <name val="Calibri Light"/>
        <family val="2"/>
        <scheme val="none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auto="1"/>
        <name val="Calibri Light"/>
        <family val="2"/>
        <scheme val="none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19050</xdr:rowOff>
    </xdr:from>
    <xdr:to>
      <xdr:col>5</xdr:col>
      <xdr:colOff>85725</xdr:colOff>
      <xdr:row>2</xdr:row>
      <xdr:rowOff>131380</xdr:rowOff>
    </xdr:to>
    <xdr:pic>
      <xdr:nvPicPr>
        <xdr:cNvPr id="3" name="Imagem 1" descr="Documentos devem usar nova logomarca da gestão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893" y="19050"/>
          <a:ext cx="1295729" cy="484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9</xdr:row>
          <xdr:rowOff>9525</xdr:rowOff>
        </xdr:from>
        <xdr:to>
          <xdr:col>0</xdr:col>
          <xdr:colOff>466725</xdr:colOff>
          <xdr:row>10</xdr:row>
          <xdr:rowOff>0</xdr:rowOff>
        </xdr:to>
        <xdr:sp macro="" textlink="">
          <xdr:nvSpPr>
            <xdr:cNvPr id="3093" name="Label6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1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130968</xdr:colOff>
      <xdr:row>0</xdr:row>
      <xdr:rowOff>47625</xdr:rowOff>
    </xdr:from>
    <xdr:to>
      <xdr:col>1</xdr:col>
      <xdr:colOff>1297781</xdr:colOff>
      <xdr:row>2</xdr:row>
      <xdr:rowOff>154782</xdr:rowOff>
    </xdr:to>
    <xdr:pic>
      <xdr:nvPicPr>
        <xdr:cNvPr id="4" name="Imagem 1" descr="Documentos devem usar nova logomarca da gestão 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68" y="47625"/>
          <a:ext cx="1643063" cy="4881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154778</xdr:colOff>
      <xdr:row>0</xdr:row>
      <xdr:rowOff>59532</xdr:rowOff>
    </xdr:from>
    <xdr:to>
      <xdr:col>3</xdr:col>
      <xdr:colOff>1321591</xdr:colOff>
      <xdr:row>2</xdr:row>
      <xdr:rowOff>166689</xdr:rowOff>
    </xdr:to>
    <xdr:pic>
      <xdr:nvPicPr>
        <xdr:cNvPr id="4" name="Imagem 1" descr="Documentos devem usar nova logomarca da gestão 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778" y="59532"/>
          <a:ext cx="1643063" cy="4881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154778</xdr:colOff>
      <xdr:row>0</xdr:row>
      <xdr:rowOff>59532</xdr:rowOff>
    </xdr:from>
    <xdr:to>
      <xdr:col>3</xdr:col>
      <xdr:colOff>1321591</xdr:colOff>
      <xdr:row>2</xdr:row>
      <xdr:rowOff>166689</xdr:rowOff>
    </xdr:to>
    <xdr:pic>
      <xdr:nvPicPr>
        <xdr:cNvPr id="2" name="Imagem 1" descr="Documentos devem usar nova logomarca da gestão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778" y="59532"/>
          <a:ext cx="1643063" cy="4881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261922</xdr:colOff>
      <xdr:row>6</xdr:row>
      <xdr:rowOff>47622</xdr:rowOff>
    </xdr:from>
    <xdr:to>
      <xdr:col>16</xdr:col>
      <xdr:colOff>190484</xdr:colOff>
      <xdr:row>8</xdr:row>
      <xdr:rowOff>107153</xdr:rowOff>
    </xdr:to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9644047" y="1202528"/>
          <a:ext cx="3059906" cy="821531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 b="1" baseline="0">
              <a:latin typeface="Calibri" panose="020F0502020204030204" pitchFamily="34" charset="0"/>
              <a:cs typeface="Calibri" panose="020F0502020204030204" pitchFamily="34" charset="0"/>
            </a:rPr>
            <a:t>NESTA ETAPA É REALIZADA A CLASSIFICAÇÃO DO TRATAMENTO DO RISCO.</a:t>
          </a:r>
          <a:endParaRPr lang="pt-BR" sz="1100" b="1"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15</xdr:col>
      <xdr:colOff>333374</xdr:colOff>
      <xdr:row>74</xdr:row>
      <xdr:rowOff>171450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/>
      </xdr:nvSpPr>
      <xdr:spPr>
        <a:xfrm>
          <a:off x="0" y="657225"/>
          <a:ext cx="9477374" cy="13230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  <a:cs typeface="Calibri"/>
            </a:rPr>
            <a:t>Orientações para o preenchimento do Mapa de Risco da gestão da contratação:</a:t>
          </a:r>
        </a:p>
        <a:p>
          <a:pPr algn="l" rtl="0">
            <a:defRPr sz="1000"/>
          </a:pPr>
          <a:endParaRPr lang="pt-BR" sz="11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Antes de preencher o presente Mapa de Risco, é importante observar as seguintes premissas:</a:t>
          </a:r>
        </a:p>
        <a:p>
          <a:pPr algn="l" rtl="0"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&gt; O Mapa de Risco está relacionado ao Inventário de Risco (Anexo I), que auxiliará no seu preenchimento.</a:t>
          </a:r>
        </a:p>
        <a:p>
          <a:pPr algn="l" rtl="0"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&gt; O Mapa de Risco (Anexo III), também está relacionado ao Mapa de Calor (Anexo II), que auxiliará no seu preenchimento. </a:t>
          </a:r>
        </a:p>
        <a:p>
          <a:pPr algn="l" rtl="0">
            <a:defRPr sz="1000"/>
          </a:pPr>
          <a:endParaRPr lang="pt-BR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A seguir é apresentado a descrição de cada coluna e a informação para o preenchimento:</a:t>
          </a:r>
        </a:p>
        <a:p>
          <a:pPr algn="l" rtl="0">
            <a:defRPr sz="1000"/>
          </a:pPr>
          <a:endParaRPr lang="pt-BR" sz="11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1) </a:t>
          </a:r>
          <a:r>
            <a:rPr lang="pt-BR" sz="11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ID: </a:t>
          </a:r>
          <a:r>
            <a:rPr lang="pt-BR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Indicação numérica de ordem cronológica do Mapa de Risco da gestão de licitação e contratos.</a:t>
          </a:r>
        </a:p>
        <a:p>
          <a:pPr algn="l" rtl="0">
            <a:defRPr sz="1000"/>
          </a:pPr>
          <a:endParaRPr lang="pt-BR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2) </a:t>
          </a:r>
          <a:r>
            <a:rPr lang="pt-BR" sz="1100" b="1" i="0" u="none" strike="noStrike" baseline="0">
              <a:solidFill>
                <a:srgbClr val="000000"/>
              </a:solidFill>
              <a:latin typeface="Calibri"/>
              <a:cs typeface="Calibri"/>
            </a:rPr>
            <a:t>Macroprocesso:</a:t>
          </a:r>
          <a:r>
            <a:rPr lang="pt-BR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  <a:r>
            <a:rPr lang="pt-B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Indicação da fase do macroprocesso na qual está relacionado. Essa informação deve ser extraída do Inventário de Risco (Anexo I).</a:t>
          </a:r>
          <a:endParaRPr lang="pt-BR" sz="14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pt-BR" sz="1100" b="0" i="0" u="none" strike="noStrike" baseline="0">
            <a:solidFill>
              <a:srgbClr val="FF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3) </a:t>
          </a:r>
          <a:r>
            <a:rPr lang="pt-BR" sz="11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Etapa: </a:t>
          </a:r>
          <a:r>
            <a:rPr lang="pt-BR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Indicação da etapa do macroprocesso na qual está relacionado. Essa informação deve ser extraída do Inventário de Risco (Anexo I).</a:t>
          </a:r>
        </a:p>
        <a:p>
          <a:pPr algn="l" rtl="0">
            <a:defRPr sz="1000"/>
          </a:pPr>
          <a:endParaRPr lang="pt-BR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4) </a:t>
          </a:r>
          <a:r>
            <a:rPr lang="pt-BR" sz="1100" b="1" i="0" u="none" strike="noStrike" baseline="0">
              <a:solidFill>
                <a:srgbClr val="000000"/>
              </a:solidFill>
              <a:latin typeface="Calibri"/>
              <a:cs typeface="Calibri"/>
            </a:rPr>
            <a:t>Subetapa: </a:t>
          </a:r>
          <a:r>
            <a:rPr lang="pt-B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Indicação da subetapa do macroprocesso na qual está relacionado. Essa informação deve ser extraída do Inventário de Risco (Anexo I).</a:t>
          </a:r>
        </a:p>
        <a:p>
          <a:pPr algn="l" rtl="0">
            <a:defRPr sz="1000"/>
          </a:pPr>
          <a:endParaRPr lang="pt-BR" sz="1100" b="0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t-BR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5) </a:t>
          </a:r>
          <a:r>
            <a:rPr lang="pt-BR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Causa do risco: 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Para a identificação da causa, devem ser verificadas as fontes de riscos e suas vulnerabilidades, tendo em vista que as primeiras associadas às segundas possibilitam que um evento ocorra, ou seja, cuja concretização ensejará a ocorrência do risco.</a:t>
          </a:r>
          <a:r>
            <a:rPr lang="pt-BR" sz="10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</a:t>
          </a:r>
          <a:r>
            <a:rPr lang="pt-B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ssa informação pode ser extraída do Inventário de Risco (Anexo I).</a:t>
          </a:r>
          <a:endParaRPr lang="pt-BR" sz="1400">
            <a:effectLst/>
          </a:endParaRPr>
        </a:p>
        <a:p>
          <a:pPr algn="l" rtl="0">
            <a:defRPr sz="1000"/>
          </a:pPr>
          <a:endParaRPr lang="pt-BR" sz="1100" b="0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defRPr sz="1000"/>
          </a:pPr>
          <a:r>
            <a:rPr lang="pt-BR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6) </a:t>
          </a:r>
          <a:r>
            <a:rPr lang="pt-BR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Evento risco: </a:t>
          </a:r>
          <a:r>
            <a:rPr lang="pt-BR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é a ocorrência ou mudança em um conjunto específico de circunstância de um evento, que venha a ter impacto no cumprimento dos objetivos do órgão ou entidade da Prefeitura Municipal de Salvador.</a:t>
          </a:r>
          <a:r>
            <a:rPr lang="pt-B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Essa informação pode ser extraída do Inventário de Risco (Anexo I).</a:t>
          </a:r>
          <a:endParaRPr lang="pt-BR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pt-BR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7) </a:t>
          </a:r>
          <a:r>
            <a:rPr lang="pt-BR" sz="1100" b="1" i="0" u="none" strike="noStrike" baseline="0">
              <a:solidFill>
                <a:srgbClr val="000000"/>
              </a:solidFill>
              <a:latin typeface="Calibri"/>
              <a:cs typeface="Calibri"/>
            </a:rPr>
            <a:t>Consequência do risco: </a:t>
          </a:r>
          <a:r>
            <a:rPr lang="pt-BR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são outros efeitos negativos que a ocorrência do risco acarretará, além do impacto sobre o objetivo, para identificá-lo normalmente é suficiente o conhecimento do processo e a dedução lógica. E</a:t>
          </a:r>
          <a:r>
            <a:rPr lang="pt-B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ssa informação pode ser extraída do Inventário de Risco (Anexo I).</a:t>
          </a:r>
        </a:p>
        <a:p>
          <a:pPr algn="l" rtl="0">
            <a:defRPr sz="1000"/>
          </a:pPr>
          <a:endParaRPr lang="pt-BR" sz="1100" b="0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t-BR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8) </a:t>
          </a:r>
          <a:r>
            <a:rPr lang="pt-BR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Probabilidade (1-5): </a:t>
          </a:r>
          <a:r>
            <a:rPr lang="pt-BR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é a</a:t>
          </a:r>
          <a:r>
            <a:rPr lang="pt-BR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chance de o evento ocorrer dentro do prazo previsto para se alcançar o objetivo/resultado.</a:t>
          </a:r>
          <a:r>
            <a:rPr lang="pt-B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 risco inerente será avaliado de acordo com a seguinte escala de probabilidade: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1 - Improvável:</a:t>
          </a:r>
          <a:r>
            <a:rPr lang="pt-B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acontece apenas em situações excepcionais; não há histórico conhecido do evento ou não há indícios que sinalizem sua ocorrência.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2 - Rara: o histórico conhecido aponta para baixa frequência de ocorrência no prazo associado ao objetivo.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3 - Possível: repete-se com frequência razoável no prazo associado ao objetivo ou há indícios que possa ocorrer nesse horizonte.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4 - Provável: repete-se com elevada frequência no prazo associado ao objetivo ou há muitos indícios que ocorrerá nesse horizonte.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5 - Praticamente certa: ocorrência quase garantida no prazo associado ao objetivo do processo.</a:t>
          </a:r>
        </a:p>
        <a:p>
          <a:pPr algn="l" rtl="0">
            <a:defRPr sz="1000"/>
          </a:pPr>
          <a:endParaRPr lang="pt-BR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9) </a:t>
          </a:r>
          <a:r>
            <a:rPr lang="pt-BR" sz="11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Impacto (1-5): 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Resultado de um evento que afeta o objetivo. O risco inerente será avaliado de acordo com a seguinte escala de impacto:</a:t>
          </a:r>
        </a:p>
        <a:p>
          <a:pPr algn="l" rtl="0">
            <a:defRPr sz="1000"/>
          </a:pPr>
          <a:endParaRPr lang="pt-BR" sz="1100" b="0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defRPr sz="1000"/>
          </a:pPr>
          <a:r>
            <a:rPr lang="pt-BR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1 - Muito baixo: 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mínimo impacto, que não afeta as operações ou atividades de processos, projetos ou programas da organização.</a:t>
          </a:r>
        </a:p>
        <a:p>
          <a:pPr algn="l" rtl="0">
            <a:defRPr sz="1000"/>
          </a:pPr>
          <a:r>
            <a:rPr lang="pt-BR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2 - 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Baixo: pequeno impacto, sem interrupção das operações ou atividades de processos, projetos ou programas da organização, porém, com redução da eficiência.</a:t>
          </a:r>
        </a:p>
        <a:p>
          <a:pPr algn="l" rtl="0">
            <a:defRPr sz="1000"/>
          </a:pP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3 - Médio: moderado impacto, de possível reversão, decorrente de interrupção das operações ou atividades de processos, projetos ou programas da organização.</a:t>
          </a:r>
        </a:p>
        <a:p>
          <a:pPr algn="l" rtl="0">
            <a:defRPr sz="1000"/>
          </a:pP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4 - Alto: significativo impacto, de difícil reversão, decorrente de interrupção das operações ou atividades de processos, projetos ou programas da organização.</a:t>
          </a:r>
        </a:p>
        <a:p>
          <a:pPr algn="l" rtl="0">
            <a:defRPr sz="1000"/>
          </a:pP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5 - Muito Alto: catastrófico impacto, de consequência irreversível, decorrente de paralisação das operações ou atividades de processos, projetos ou programas da organização.</a:t>
          </a:r>
        </a:p>
        <a:p>
          <a:pPr algn="l" rtl="0">
            <a:defRPr sz="1000"/>
          </a:pPr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defRPr sz="1000"/>
          </a:pPr>
          <a:r>
            <a:rPr lang="pt-BR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10) </a:t>
          </a:r>
          <a:r>
            <a:rPr lang="pt-BR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Nível de risco inerente (probabilidade x impacto): </a:t>
          </a:r>
          <a:r>
            <a:rPr lang="pt-BR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É o resultado obtido através da multiplicação da probabilidade e do impacto, apurando-se o risco inerente, que é o 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risco intrínseco à natureza do negócio, da atividade ou do processo da entidade, na ausência de controles para reduzir a probabilidade do evento ou o seu impacto nos objetivos. Risco antes da consideração de qualquer ação de mitigação.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pt-BR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Sucessivamente, a partir dos resultados alcançados da classificação da probabilidade e da avaliação do impacto do evento, deverá inserir o resultado obtido no Mapa de Calor dos Riscos (Anexo II), bem como estebelecer a cor correspondente nesta coluna de acordo com o referido Mapa de Calor.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pt-BR" sz="1100" b="0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t-BR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11) </a:t>
          </a:r>
          <a:r>
            <a:rPr lang="pt-BR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Controle preventivo: 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controle estabelecido para evitar ações ou resultados não previstos, antecedendo à materialização do risco, tratando as suas causas.</a:t>
          </a:r>
          <a:r>
            <a:rPr lang="pt-B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</a:t>
          </a:r>
          <a:r>
            <a:rPr lang="pt-B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ssa informação pode ser extraída do Inventário de Risco (Anexo I).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pt-BR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t-B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partir dos controles existentes, deve-se realizar a avaliação dos controles preventivos, através da seguinte escala: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pt-BR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t-B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1 - Inexistente: o controle não existe, é mal desenhado ou mal implementado, ou seja, não é funcional.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0,8 - Fraco: </a:t>
          </a:r>
          <a:r>
            <a:rPr lang="pt-B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 controle tende a ser aplicado caso a caso, a responsabilidade pela aplicação é individual, havendo elevado grau de confiança no conhecimento das pessoas.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0,6 - Mediano: </a:t>
          </a:r>
          <a:r>
            <a:rPr lang="pt-B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 controle implementado mitiga alguns aspectos do risco, mas não contempla todos os aspectos relevantes do risco devido a deficiências no desenho ou nas ferramentas utilizadas.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0,4 - Satisfatório:</a:t>
          </a:r>
          <a:r>
            <a:rPr lang="pt-B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t-B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controle implementado e sustentado por ferramentas adequadas e, embora passíveis de aperfeiçoamento, mitiga o risco satisfatoriamente.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0,2 - Forte: </a:t>
          </a:r>
          <a:r>
            <a:rPr lang="pt-B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 controle implementado pode ser considerado a “melhor prática”, mitigando todos os aspectos relevantes do risco.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pt-BR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t-B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12) </a:t>
          </a: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Nível de Risco Residual (Nível de Risco Inerente - Controle Preventivo) :</a:t>
          </a:r>
          <a:r>
            <a:rPr lang="pt-B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aquele que permanece após a implementação da resposta da Administração.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Sucessivamente, a partir dos resultados alcançados do</a:t>
          </a:r>
          <a:r>
            <a:rPr lang="pt-B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Nível de Risco Residual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deverá inserir o resultado obtido no Mapa de Calor dos Riscos (Anexo II), bem como estebelecer a cor correspondente nesta coluna de acordo com o referido Mapa de Calor.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13) </a:t>
          </a: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Resposta</a:t>
          </a:r>
          <a:r>
            <a:rPr lang="pt-BR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ao Risco Residual:</a:t>
          </a:r>
          <a:r>
            <a:rPr lang="pt-BR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Após a mensuração do Nível de Risco Residual, deverá a Alta Administração aferir o apetite a risco do órgão ou entidade, ou seja, o nível de risco que está disposta a aceitar. Através das seguintes ações, descrevendo de forma pormenorizada a forma como será realizado o plano de ação: Evitar, transferir, mitigar ou aceitar. 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pt-BR" sz="11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t-BR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14) </a:t>
          </a:r>
          <a:r>
            <a:rPr lang="pt-BR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Responsável (Cargo/Função): </a:t>
          </a:r>
          <a:r>
            <a:rPr lang="pt-BR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Descrever para cada evento risco o cargo do servidor público responsável por dar a resposta ao risco residual.</a:t>
          </a:r>
          <a:endParaRPr lang="pt-BR" sz="1100">
            <a:effectLst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pt-BR" sz="1100" b="0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defRPr sz="1000"/>
          </a:pPr>
          <a:endParaRPr lang="pt-BR" sz="1100" b="0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114300</xdr:colOff>
      <xdr:row>0</xdr:row>
      <xdr:rowOff>47625</xdr:rowOff>
    </xdr:from>
    <xdr:to>
      <xdr:col>2</xdr:col>
      <xdr:colOff>538163</xdr:colOff>
      <xdr:row>2</xdr:row>
      <xdr:rowOff>154782</xdr:rowOff>
    </xdr:to>
    <xdr:pic>
      <xdr:nvPicPr>
        <xdr:cNvPr id="6" name="Imagem 1" descr="Documentos devem usar nova logomarca da gestão 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7625"/>
          <a:ext cx="1643063" cy="4881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142879</xdr:colOff>
      <xdr:row>0</xdr:row>
      <xdr:rowOff>47628</xdr:rowOff>
    </xdr:from>
    <xdr:to>
      <xdr:col>2</xdr:col>
      <xdr:colOff>381004</xdr:colOff>
      <xdr:row>2</xdr:row>
      <xdr:rowOff>154785</xdr:rowOff>
    </xdr:to>
    <xdr:pic>
      <xdr:nvPicPr>
        <xdr:cNvPr id="4" name="Imagem 1" descr="Documentos devem usar nova logomarca da gestão 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9" y="47628"/>
          <a:ext cx="1643063" cy="4881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Marcelo%20Tadeu\Controle%20Interno%20CAU_OS%2060.2020\An&#225;lise%20risco%20inerente\1050%20-%20Analise%20do%20risco%20inerente.xls" TargetMode="External"/><Relationship Id="rId1" Type="http://schemas.openxmlformats.org/officeDocument/2006/relationships/externalLinkPath" Target="file:///C:\Marcelo%20Tadeu\Controle%20Interno%20CAU_OS%2060.2020\An&#225;lise%20risco%20inerente\1050%20-%20Analise%20do%20risco%20ineren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valiação do Risco Inerente"/>
      <sheetName val="Escala de Risco"/>
    </sheetNames>
    <sheetDataSet>
      <sheetData sheetId="0"/>
      <sheetData sheetId="1">
        <row r="27">
          <cell r="A27" t="str">
            <v>Muito baixa</v>
          </cell>
        </row>
        <row r="28">
          <cell r="A28" t="str">
            <v>Baixa</v>
          </cell>
        </row>
        <row r="29">
          <cell r="A29" t="str">
            <v>Média</v>
          </cell>
        </row>
        <row r="30">
          <cell r="A30" t="str">
            <v>Alta</v>
          </cell>
        </row>
        <row r="31">
          <cell r="A31" t="str">
            <v>Muito Alta</v>
          </cell>
        </row>
        <row r="36">
          <cell r="A36" t="str">
            <v>Muito baixo</v>
          </cell>
        </row>
        <row r="37">
          <cell r="A37" t="str">
            <v>Baixo</v>
          </cell>
        </row>
        <row r="38">
          <cell r="A38" t="str">
            <v>Médio</v>
          </cell>
        </row>
        <row r="39">
          <cell r="A39" t="str">
            <v>Alto</v>
          </cell>
        </row>
        <row r="40">
          <cell r="A40" t="str">
            <v>Muito Alto</v>
          </cell>
        </row>
        <row r="44">
          <cell r="B44" t="str">
            <v>PAINT</v>
          </cell>
        </row>
        <row r="45">
          <cell r="B45" t="str">
            <v>PLANEJAMENTO PRÉVIO</v>
          </cell>
        </row>
        <row r="46">
          <cell r="B46" t="str">
            <v>PLANEJAMENTO INDIV</v>
          </cell>
        </row>
        <row r="47">
          <cell r="B47" t="str">
            <v>EXECUÇÃO</v>
          </cell>
        </row>
        <row r="48">
          <cell r="B48" t="str">
            <v>AUD. ESPECIAL</v>
          </cell>
        </row>
        <row r="49">
          <cell r="B49" t="str">
            <v>REAUD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Marcelo Tadeu Freitas de Azevedo" id="{75D8B94B-5540-43C9-BC02-4265C6333139}" userId="S::mfazevedo@sefaz.salvador.ba.gov.br::8c16dfbe-601b-42ed-8cc4-670cc0fd9257" providerId="AD"/>
</personList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0" dT="2023-12-22T19:07:04.63" personId="{75D8B94B-5540-43C9-BC02-4265C6333139}" id="{E2FBE930-3FA1-4A95-A2C1-9CD3DD32DB6A}">
    <text xml:space="preserve"> Indicação da etapa do macroprocesso na qual está relacionado, essa informação deve ser extraída do inventário de risco, anexo I;</text>
  </threadedComment>
  <threadedComment ref="C10" dT="2023-12-22T19:09:50.86" personId="{75D8B94B-5540-43C9-BC02-4265C6333139}" id="{A543FE95-8F53-4B44-BE48-66E07578F974}">
    <text>É a ocorrência ou mudança em um conjunto específico de circunstância  de um evento, que venha a ter impacto no cumprimento dos objetivos do órgão ou entidade da Prefeitura de Salvador, essa informação pode ser extraída do inventário de risco, anexo I;</text>
  </threadedComment>
  <threadedComment ref="D10" dT="2023-12-22T19:10:17.52" personId="{75D8B94B-5540-43C9-BC02-4265C6333139}" id="{F4A69FC6-F46C-4376-9C83-D2094BC2169D}">
    <text>É a  chance de o evento ocorrer dentro do prazo previsto para se alcançar o objetivo/resultado. O risco inerente será avaliado de acordo com a seguinte escala de probabilidade.</text>
  </threadedComment>
  <threadedComment ref="F10" dT="2023-12-22T19:10:39.90" personId="{75D8B94B-5540-43C9-BC02-4265C6333139}" id="{5178806D-07DB-4573-AA53-964AE7C34FB0}">
    <text>Resultado de um evento que afeta o objetivo. O risco inerente será avaliado de acordo com a seguinte escala de impacto</text>
  </threadedComment>
  <threadedComment ref="H10" dT="2023-12-22T19:11:14.01" personId="{75D8B94B-5540-43C9-BC02-4265C6333139}" id="{E7131A53-588E-40DA-8252-85EB903EED29}">
    <text>É o resultado obtido através da multiplicação da probabilidade e do impacto, apurando-se o risco inerente, que é o risco intrínseco à natureza do negócio, da atividade ou do processo da entidade, na ausência de controles para reduzir a probabilidade do evento ou o seu impacto nos objetivos. Risco antes da consideração de qualquer ação de mitigação.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L11" dT="2023-12-22T19:11:57.28" personId="{75D8B94B-5540-43C9-BC02-4265C6333139}" id="{B0B26599-EBB9-48D5-92C8-9A0BCD780598}">
    <text>Controle estabelecido para evitar ações ou resultados não previstos, antecedendo à materialização do risco, tratando as suas causas, essa informação pode ser extraída do inventário de risco, anexo I;
A partir dos controles existentes, deve-se realizar a avaliação dos controles preventivos,</text>
  </threadedComment>
  <threadedComment ref="N11" dT="2023-12-22T19:12:20.05" personId="{75D8B94B-5540-43C9-BC02-4265C6333139}" id="{D03FC86F-FBE1-47BA-91FB-957E2DD933AB}">
    <text>Aquele que permanece após a implementação da resposta da administração.
Sucessivamente, a partir dos resultados alcançados do grau de risco residual, deverá inserir o resultado obtido no mapa de calor dos riscos, anexo II, bem como estebelecer a cor correspondente nesta coluna de acordo com o referido mapa de calor.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L11" dT="2023-12-22T19:11:57.28" personId="{75D8B94B-5540-43C9-BC02-4265C6333139}" id="{3D68C756-6C09-48DC-8ECA-7F1EEA9D50B4}">
    <text>Controle estabelecido para evitar ações ou resultados não previstos, antecedendo à materialização do risco, tratando as suas causas, essa informação pode ser extraída do inventário de risco, anexo I;
A partir dos controles existentes, deve-se realizar a avaliação dos controles preventivos,</text>
  </threadedComment>
  <threadedComment ref="N11" dT="2023-12-22T19:12:20.05" personId="{75D8B94B-5540-43C9-BC02-4265C6333139}" id="{CD50A472-6AF1-4904-94A1-AE50A39814E4}">
    <text>Aquele que permanece após a implementação da resposta da administração.
Sucessivamente, a partir dos resultados alcançados do grau de risco residual, deverá inserir o resultado obtido no mapa de calor dos riscos, anexo II, bem como estebelecer a cor correspondente nesta coluna de acordo com o referido mapa de calor.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microsoft.com/office/2017/10/relationships/threadedComment" Target="../threadedComments/threadedComment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1.xml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microsoft.com/office/2017/10/relationships/threadedComment" Target="../threadedComments/threadedComment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4.xml"/><Relationship Id="rId4" Type="http://schemas.microsoft.com/office/2017/10/relationships/threadedComment" Target="../threadedComments/threadedComment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95666-102A-427E-8AB0-4F64D5FF9B11}">
  <sheetPr codeName="Planilha2">
    <pageSetUpPr fitToPage="1"/>
  </sheetPr>
  <dimension ref="B1:AH33"/>
  <sheetViews>
    <sheetView showGridLines="0" tabSelected="1" topLeftCell="A9" zoomScale="87" zoomScaleNormal="87" workbookViewId="0">
      <selection activeCell="AJ9" sqref="AJ9"/>
    </sheetView>
  </sheetViews>
  <sheetFormatPr defaultRowHeight="15" outlineLevelCol="1" x14ac:dyDescent="0.25"/>
  <cols>
    <col min="1" max="1" width="0.7109375" customWidth="1"/>
    <col min="2" max="2" width="2.42578125" customWidth="1"/>
    <col min="3" max="3" width="0.28515625" customWidth="1"/>
    <col min="4" max="4" width="15.5703125" customWidth="1"/>
    <col min="5" max="5" width="0.28515625" customWidth="1"/>
    <col min="6" max="6" width="38.28515625" customWidth="1"/>
    <col min="7" max="7" width="0.28515625" customWidth="1"/>
    <col min="8" max="8" width="12.5703125" customWidth="1"/>
    <col min="9" max="9" width="0.28515625" customWidth="1"/>
    <col min="10" max="10" width="37.7109375" customWidth="1"/>
    <col min="11" max="11" width="0.28515625" customWidth="1"/>
    <col min="12" max="12" width="9.140625" hidden="1" customWidth="1" outlineLevel="1"/>
    <col min="13" max="13" width="0.28515625" hidden="1" customWidth="1" outlineLevel="1"/>
    <col min="14" max="14" width="13.5703125" hidden="1" customWidth="1" outlineLevel="1"/>
    <col min="15" max="15" width="0.28515625" hidden="1" customWidth="1" outlineLevel="1"/>
    <col min="16" max="16" width="13.5703125" hidden="1" customWidth="1" outlineLevel="1"/>
    <col min="17" max="17" width="0.28515625" hidden="1" customWidth="1" outlineLevel="1"/>
    <col min="18" max="18" width="9.140625" hidden="1" customWidth="1" outlineLevel="1"/>
    <col min="19" max="19" width="0.28515625" hidden="1" customWidth="1" outlineLevel="1"/>
    <col min="20" max="20" width="14.28515625" hidden="1" customWidth="1" outlineLevel="1"/>
    <col min="21" max="21" width="0.28515625" hidden="1" customWidth="1" outlineLevel="1"/>
    <col min="22" max="22" width="14.7109375" hidden="1" customWidth="1" outlineLevel="1"/>
    <col min="23" max="23" width="0.28515625" hidden="1" customWidth="1" outlineLevel="1"/>
    <col min="24" max="24" width="12.28515625" hidden="1" customWidth="1" outlineLevel="1"/>
    <col min="25" max="25" width="0.28515625" hidden="1" customWidth="1" outlineLevel="1"/>
    <col min="26" max="26" width="16.7109375" customWidth="1" collapsed="1"/>
    <col min="27" max="27" width="0.28515625" customWidth="1"/>
    <col min="28" max="28" width="12.28515625" customWidth="1"/>
    <col min="29" max="29" width="0.28515625" customWidth="1"/>
    <col min="30" max="30" width="29.42578125" customWidth="1"/>
    <col min="31" max="31" width="0.28515625" customWidth="1"/>
    <col min="32" max="32" width="15.7109375" customWidth="1"/>
    <col min="33" max="33" width="0.28515625" customWidth="1"/>
    <col min="34" max="34" width="13.28515625" customWidth="1"/>
  </cols>
  <sheetData>
    <row r="1" spans="2:34" x14ac:dyDescent="0.25">
      <c r="B1" s="1"/>
      <c r="C1" s="1"/>
      <c r="D1" s="1"/>
      <c r="E1" s="1"/>
      <c r="F1" s="1"/>
      <c r="G1" s="1"/>
      <c r="H1" s="1"/>
    </row>
    <row r="2" spans="2:34" x14ac:dyDescent="0.25">
      <c r="B2" s="1"/>
      <c r="C2" s="1"/>
      <c r="D2" s="1"/>
      <c r="E2" s="1"/>
      <c r="F2" s="1"/>
      <c r="G2" s="1"/>
    </row>
    <row r="3" spans="2:34" ht="16.5" customHeight="1" x14ac:dyDescent="0.25"/>
    <row r="4" spans="2:34" ht="18.75" x14ac:dyDescent="0.3">
      <c r="B4" s="86" t="s">
        <v>0</v>
      </c>
    </row>
    <row r="5" spans="2:34" ht="18.75" x14ac:dyDescent="0.3">
      <c r="B5" s="86"/>
    </row>
    <row r="6" spans="2:34" x14ac:dyDescent="0.25">
      <c r="B6" s="178" t="s">
        <v>1</v>
      </c>
      <c r="C6" s="178"/>
      <c r="D6" s="178"/>
      <c r="E6" s="178"/>
      <c r="F6" s="178"/>
      <c r="G6" s="158"/>
      <c r="H6" s="158"/>
      <c r="I6" s="158"/>
      <c r="J6" s="158"/>
    </row>
    <row r="7" spans="2:34" ht="132" customHeight="1" x14ac:dyDescent="0.25">
      <c r="B7" s="179" t="s">
        <v>2</v>
      </c>
      <c r="C7" s="179"/>
      <c r="D7" s="179"/>
      <c r="E7" s="179"/>
      <c r="F7" s="179"/>
      <c r="G7" s="179"/>
      <c r="H7" s="179"/>
      <c r="I7" s="179"/>
      <c r="J7" s="179"/>
      <c r="K7" s="179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</row>
    <row r="8" spans="2:34" ht="27" customHeight="1" x14ac:dyDescent="0.25"/>
    <row r="9" spans="2:34" ht="18.75" x14ac:dyDescent="0.3">
      <c r="B9" s="86"/>
    </row>
    <row r="10" spans="2:34" ht="23.25" customHeight="1" x14ac:dyDescent="0.25">
      <c r="B10" s="177" t="s">
        <v>3</v>
      </c>
      <c r="C10" s="177"/>
      <c r="D10" s="177"/>
      <c r="E10" s="177"/>
      <c r="F10" s="160"/>
      <c r="G10" s="160"/>
      <c r="H10" s="160"/>
      <c r="I10" s="160"/>
      <c r="J10" s="160"/>
    </row>
    <row r="11" spans="2:34" x14ac:dyDescent="0.25">
      <c r="B11" s="161"/>
      <c r="C11" s="161"/>
      <c r="D11" s="161"/>
      <c r="E11" s="161"/>
      <c r="F11" s="1"/>
      <c r="G11" s="1"/>
      <c r="H11" s="1"/>
      <c r="I11" s="1"/>
      <c r="J11" s="1"/>
    </row>
    <row r="12" spans="2:34" ht="21" customHeight="1" x14ac:dyDescent="0.25">
      <c r="B12" s="162" t="s">
        <v>4</v>
      </c>
      <c r="C12" s="162"/>
      <c r="D12" s="129"/>
      <c r="E12" s="162"/>
      <c r="F12" s="129"/>
      <c r="G12" s="129"/>
      <c r="H12" s="129"/>
      <c r="I12" s="129"/>
      <c r="J12" s="129"/>
    </row>
    <row r="13" spans="2:34" ht="21" customHeight="1" x14ac:dyDescent="0.25">
      <c r="B13" s="159" t="s">
        <v>5</v>
      </c>
      <c r="C13" s="159"/>
      <c r="D13" s="159"/>
      <c r="E13" s="159"/>
      <c r="F13" s="160"/>
      <c r="G13" s="160"/>
      <c r="H13" s="160"/>
      <c r="I13" s="160"/>
      <c r="J13" s="160"/>
    </row>
    <row r="14" spans="2:34" ht="21" customHeight="1" x14ac:dyDescent="0.25">
      <c r="B14" s="163" t="s">
        <v>6</v>
      </c>
      <c r="C14" s="163"/>
      <c r="D14" s="163"/>
      <c r="E14" s="163"/>
      <c r="F14" s="164"/>
      <c r="G14" s="164"/>
      <c r="H14" s="164"/>
      <c r="I14" s="164"/>
      <c r="J14" s="164"/>
    </row>
    <row r="15" spans="2:34" ht="19.5" thickBot="1" x14ac:dyDescent="0.35">
      <c r="B15" s="86"/>
    </row>
    <row r="16" spans="2:34" ht="24.75" customHeight="1" x14ac:dyDescent="0.25">
      <c r="B16" s="189" t="s">
        <v>7</v>
      </c>
      <c r="C16" s="53"/>
      <c r="D16" s="196" t="s">
        <v>8</v>
      </c>
      <c r="E16" s="197"/>
      <c r="F16" s="197"/>
      <c r="G16" s="197"/>
      <c r="H16" s="198"/>
      <c r="I16" s="65"/>
      <c r="J16" s="123" t="s">
        <v>9</v>
      </c>
      <c r="K16" s="145"/>
      <c r="L16" s="196" t="s">
        <v>9</v>
      </c>
      <c r="M16" s="197"/>
      <c r="N16" s="198"/>
      <c r="O16" s="65"/>
      <c r="P16" s="191" t="s">
        <v>10</v>
      </c>
      <c r="Q16" s="65"/>
      <c r="R16" s="191" t="s">
        <v>11</v>
      </c>
      <c r="S16" s="65"/>
      <c r="T16" s="191" t="s">
        <v>12</v>
      </c>
      <c r="U16" s="183"/>
      <c r="V16" s="193" t="s">
        <v>13</v>
      </c>
      <c r="W16" s="194"/>
      <c r="X16" s="195"/>
      <c r="Y16" s="65"/>
      <c r="Z16" s="187" t="s">
        <v>14</v>
      </c>
      <c r="AA16" s="65"/>
      <c r="AB16" s="187" t="s">
        <v>15</v>
      </c>
      <c r="AC16" s="65"/>
      <c r="AD16" s="187" t="s">
        <v>16</v>
      </c>
      <c r="AE16" s="119"/>
      <c r="AF16" s="187" t="s">
        <v>17</v>
      </c>
      <c r="AG16" s="119"/>
      <c r="AH16" s="185" t="s">
        <v>18</v>
      </c>
    </row>
    <row r="17" spans="2:34" ht="49.5" customHeight="1" x14ac:dyDescent="0.25">
      <c r="B17" s="190"/>
      <c r="C17" s="3"/>
      <c r="D17" s="66" t="s">
        <v>19</v>
      </c>
      <c r="E17" s="67"/>
      <c r="F17" s="66" t="s">
        <v>20</v>
      </c>
      <c r="G17" s="68"/>
      <c r="H17" s="66" t="s">
        <v>21</v>
      </c>
      <c r="I17" s="67"/>
      <c r="J17" s="66" t="s">
        <v>22</v>
      </c>
      <c r="K17" s="68"/>
      <c r="L17" s="66" t="s">
        <v>23</v>
      </c>
      <c r="M17" s="68"/>
      <c r="N17" s="68" t="s">
        <v>24</v>
      </c>
      <c r="O17" s="67"/>
      <c r="P17" s="192"/>
      <c r="Q17" s="67"/>
      <c r="R17" s="192"/>
      <c r="S17" s="67"/>
      <c r="T17" s="192"/>
      <c r="U17" s="184"/>
      <c r="V17" s="4" t="s">
        <v>25</v>
      </c>
      <c r="W17" s="69"/>
      <c r="X17" s="4" t="s">
        <v>26</v>
      </c>
      <c r="Y17" s="67"/>
      <c r="Z17" s="188"/>
      <c r="AA17" s="67"/>
      <c r="AB17" s="188"/>
      <c r="AC17" s="67"/>
      <c r="AD17" s="188"/>
      <c r="AE17" s="120"/>
      <c r="AF17" s="188"/>
      <c r="AG17" s="120"/>
      <c r="AH17" s="186"/>
    </row>
    <row r="18" spans="2:34" x14ac:dyDescent="0.25">
      <c r="B18" s="54"/>
      <c r="D18" s="146"/>
      <c r="E18" s="147"/>
      <c r="F18" s="148"/>
      <c r="G18" s="148"/>
      <c r="H18" s="148"/>
      <c r="I18" s="147"/>
      <c r="J18" s="148"/>
      <c r="K18" s="148"/>
      <c r="L18" s="148"/>
      <c r="M18" s="148"/>
      <c r="N18" s="148"/>
      <c r="O18" s="147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9"/>
      <c r="AE18" s="149"/>
      <c r="AF18" s="149"/>
      <c r="AG18" s="149"/>
      <c r="AH18" s="150"/>
    </row>
    <row r="19" spans="2:34" x14ac:dyDescent="0.25">
      <c r="B19" s="55"/>
      <c r="D19" s="146"/>
      <c r="E19" s="147"/>
      <c r="F19" s="146"/>
      <c r="G19" s="146"/>
      <c r="H19" s="146"/>
      <c r="I19" s="147"/>
      <c r="J19" s="146"/>
      <c r="K19" s="146"/>
      <c r="L19" s="146"/>
      <c r="M19" s="146"/>
      <c r="N19" s="146"/>
      <c r="O19" s="147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51"/>
      <c r="AE19" s="151"/>
      <c r="AF19" s="151"/>
      <c r="AG19" s="151"/>
      <c r="AH19" s="152"/>
    </row>
    <row r="20" spans="2:34" x14ac:dyDescent="0.25">
      <c r="B20" s="55"/>
      <c r="D20" s="146"/>
      <c r="E20" s="147"/>
      <c r="F20" s="146"/>
      <c r="G20" s="146"/>
      <c r="H20" s="146"/>
      <c r="I20" s="147"/>
      <c r="J20" s="146"/>
      <c r="K20" s="146"/>
      <c r="L20" s="146"/>
      <c r="M20" s="146"/>
      <c r="N20" s="146"/>
      <c r="O20" s="147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51"/>
      <c r="AE20" s="151"/>
      <c r="AF20" s="151"/>
      <c r="AG20" s="151"/>
      <c r="AH20" s="152"/>
    </row>
    <row r="21" spans="2:34" x14ac:dyDescent="0.25">
      <c r="B21" s="55"/>
      <c r="D21" s="146"/>
      <c r="E21" s="147"/>
      <c r="F21" s="146"/>
      <c r="G21" s="146"/>
      <c r="H21" s="146"/>
      <c r="I21" s="147"/>
      <c r="J21" s="146"/>
      <c r="K21" s="146"/>
      <c r="L21" s="146"/>
      <c r="M21" s="146"/>
      <c r="N21" s="146"/>
      <c r="O21" s="147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  <c r="AC21" s="146"/>
      <c r="AD21" s="151"/>
      <c r="AE21" s="151"/>
      <c r="AF21" s="151"/>
      <c r="AG21" s="151"/>
      <c r="AH21" s="152"/>
    </row>
    <row r="22" spans="2:34" x14ac:dyDescent="0.25">
      <c r="B22" s="55"/>
      <c r="D22" s="146"/>
      <c r="E22" s="147"/>
      <c r="F22" s="146"/>
      <c r="G22" s="146"/>
      <c r="H22" s="146"/>
      <c r="I22" s="147"/>
      <c r="J22" s="146"/>
      <c r="K22" s="146"/>
      <c r="L22" s="146"/>
      <c r="M22" s="146"/>
      <c r="N22" s="146"/>
      <c r="O22" s="147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51"/>
      <c r="AE22" s="151"/>
      <c r="AF22" s="151"/>
      <c r="AG22" s="151"/>
      <c r="AH22" s="152"/>
    </row>
    <row r="23" spans="2:34" x14ac:dyDescent="0.25">
      <c r="B23" s="55"/>
      <c r="D23" s="146"/>
      <c r="E23" s="147"/>
      <c r="F23" s="146"/>
      <c r="G23" s="146"/>
      <c r="H23" s="146"/>
      <c r="I23" s="147"/>
      <c r="J23" s="146"/>
      <c r="K23" s="146"/>
      <c r="L23" s="146"/>
      <c r="M23" s="146"/>
      <c r="N23" s="146"/>
      <c r="O23" s="147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51"/>
      <c r="AE23" s="151"/>
      <c r="AF23" s="151"/>
      <c r="AG23" s="151"/>
      <c r="AH23" s="152"/>
    </row>
    <row r="24" spans="2:34" ht="15.75" thickBot="1" x14ac:dyDescent="0.3">
      <c r="B24" s="56"/>
      <c r="C24" s="57"/>
      <c r="D24" s="153"/>
      <c r="E24" s="154"/>
      <c r="F24" s="153"/>
      <c r="G24" s="153"/>
      <c r="H24" s="153"/>
      <c r="I24" s="154"/>
      <c r="J24" s="153"/>
      <c r="K24" s="153"/>
      <c r="L24" s="153"/>
      <c r="M24" s="153"/>
      <c r="N24" s="153"/>
      <c r="O24" s="154"/>
      <c r="P24" s="153"/>
      <c r="Q24" s="153"/>
      <c r="R24" s="153"/>
      <c r="S24" s="153"/>
      <c r="T24" s="153"/>
      <c r="U24" s="153"/>
      <c r="V24" s="153"/>
      <c r="W24" s="153"/>
      <c r="X24" s="153"/>
      <c r="Y24" s="153"/>
      <c r="Z24" s="153"/>
      <c r="AA24" s="153"/>
      <c r="AB24" s="153"/>
      <c r="AC24" s="153"/>
      <c r="AD24" s="155"/>
      <c r="AE24" s="155"/>
      <c r="AF24" s="155"/>
      <c r="AG24" s="155"/>
      <c r="AH24" s="156"/>
    </row>
    <row r="25" spans="2:34" ht="15.75" thickBot="1" x14ac:dyDescent="0.3"/>
    <row r="26" spans="2:34" ht="15.75" thickBot="1" x14ac:dyDescent="0.3">
      <c r="B26" s="180" t="s">
        <v>27</v>
      </c>
      <c r="C26" s="181"/>
      <c r="D26" s="181"/>
      <c r="E26" s="181"/>
      <c r="F26" s="181"/>
      <c r="G26" s="181"/>
      <c r="H26" s="182"/>
    </row>
    <row r="27" spans="2:34" ht="16.5" thickTop="1" thickBot="1" x14ac:dyDescent="0.3">
      <c r="B27" s="58"/>
      <c r="C27" s="2"/>
      <c r="D27" s="2"/>
      <c r="E27" s="2"/>
      <c r="F27" s="2" t="s">
        <v>28</v>
      </c>
      <c r="G27" s="2"/>
      <c r="H27" s="59"/>
    </row>
    <row r="28" spans="2:34" ht="16.5" thickTop="1" thickBot="1" x14ac:dyDescent="0.3">
      <c r="B28" s="60"/>
      <c r="C28" s="2"/>
      <c r="D28" s="2"/>
      <c r="E28" s="2"/>
      <c r="F28" s="2" t="s">
        <v>29</v>
      </c>
      <c r="G28" s="2"/>
      <c r="H28" s="59"/>
    </row>
    <row r="29" spans="2:34" ht="16.5" thickTop="1" thickBot="1" x14ac:dyDescent="0.3">
      <c r="B29" s="61"/>
      <c r="C29" s="2"/>
      <c r="D29" s="2"/>
      <c r="E29" s="2"/>
      <c r="F29" s="2" t="s">
        <v>30</v>
      </c>
      <c r="G29" s="2"/>
      <c r="H29" s="59"/>
    </row>
    <row r="30" spans="2:34" ht="16.5" thickTop="1" thickBot="1" x14ac:dyDescent="0.3">
      <c r="B30" s="62"/>
      <c r="C30" s="63"/>
      <c r="D30" s="63"/>
      <c r="E30" s="63"/>
      <c r="F30" s="63" t="s">
        <v>31</v>
      </c>
      <c r="G30" s="63"/>
      <c r="H30" s="64"/>
    </row>
    <row r="31" spans="2:34" x14ac:dyDescent="0.25">
      <c r="B31" t="s">
        <v>32</v>
      </c>
    </row>
    <row r="32" spans="2:34" x14ac:dyDescent="0.25">
      <c r="B32" t="s">
        <v>33</v>
      </c>
    </row>
    <row r="33" spans="2:2" x14ac:dyDescent="0.25">
      <c r="B33" t="s">
        <v>34</v>
      </c>
    </row>
  </sheetData>
  <sheetProtection algorithmName="SHA-512" hashValue="LqY9HFcDEFFF+2iHbSX5x1BICFnn2FNvXRlSbwWcMookOPqLJ1rwG56sQO+WJ6CjZnh7ERArjfZ1oK5maUJNfw==" saltValue="2XnTHUCj9v4Z9DGyP3W/7Q==" spinCount="100000" sheet="1" objects="1" scenarios="1"/>
  <mergeCells count="17">
    <mergeCell ref="AH16:AH17"/>
    <mergeCell ref="Z16:Z17"/>
    <mergeCell ref="AB16:AB17"/>
    <mergeCell ref="B16:B17"/>
    <mergeCell ref="P16:P17"/>
    <mergeCell ref="V16:X16"/>
    <mergeCell ref="R16:R17"/>
    <mergeCell ref="T16:T17"/>
    <mergeCell ref="D16:H16"/>
    <mergeCell ref="AD16:AD17"/>
    <mergeCell ref="AF16:AF17"/>
    <mergeCell ref="L16:N16"/>
    <mergeCell ref="B10:E10"/>
    <mergeCell ref="B6:F6"/>
    <mergeCell ref="B7:K7"/>
    <mergeCell ref="B26:H26"/>
    <mergeCell ref="U16:U17"/>
  </mergeCells>
  <pageMargins left="0.51181102362204722" right="0.51181102362204722" top="0.78740157480314965" bottom="0.78740157480314965" header="0.31496062992125984" footer="0.31496062992125984"/>
  <pageSetup paperSize="9" scale="6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00347-AD56-470E-ACC8-F5F66244D1AF}">
  <sheetPr codeName="Planilha1"/>
  <dimension ref="A5:I18"/>
  <sheetViews>
    <sheetView showGridLines="0" zoomScale="80" zoomScaleNormal="80" workbookViewId="0">
      <selection activeCell="B11" sqref="B11:C11"/>
    </sheetView>
  </sheetViews>
  <sheetFormatPr defaultRowHeight="15" x14ac:dyDescent="0.25"/>
  <cols>
    <col min="1" max="1" width="7.140625" style="44" customWidth="1"/>
    <col min="2" max="2" width="36.140625" style="44" customWidth="1"/>
    <col min="3" max="3" width="91.7109375" style="44" customWidth="1"/>
    <col min="4" max="4" width="19.7109375" style="44" customWidth="1"/>
    <col min="5" max="5" width="11" style="44" customWidth="1"/>
    <col min="6" max="6" width="14.7109375" style="44" customWidth="1"/>
    <col min="7" max="7" width="11" style="44" customWidth="1"/>
    <col min="8" max="8" width="16.85546875" style="44" customWidth="1"/>
    <col min="9" max="9" width="14.7109375" style="44" customWidth="1"/>
    <col min="10" max="256" width="9.140625" style="44"/>
    <col min="257" max="257" width="7.140625" style="44" customWidth="1"/>
    <col min="258" max="258" width="15.140625" style="44" customWidth="1"/>
    <col min="259" max="259" width="91.7109375" style="44" customWidth="1"/>
    <col min="260" max="260" width="14.7109375" style="44" customWidth="1"/>
    <col min="261" max="261" width="10.7109375" style="44" customWidth="1"/>
    <col min="262" max="262" width="14.7109375" style="44" customWidth="1"/>
    <col min="263" max="263" width="10.7109375" style="44" customWidth="1"/>
    <col min="264" max="264" width="16.85546875" style="44" customWidth="1"/>
    <col min="265" max="265" width="14.7109375" style="44" customWidth="1"/>
    <col min="266" max="512" width="9.140625" style="44"/>
    <col min="513" max="513" width="7.140625" style="44" customWidth="1"/>
    <col min="514" max="514" width="15.140625" style="44" customWidth="1"/>
    <col min="515" max="515" width="91.7109375" style="44" customWidth="1"/>
    <col min="516" max="516" width="14.7109375" style="44" customWidth="1"/>
    <col min="517" max="517" width="10.7109375" style="44" customWidth="1"/>
    <col min="518" max="518" width="14.7109375" style="44" customWidth="1"/>
    <col min="519" max="519" width="10.7109375" style="44" customWidth="1"/>
    <col min="520" max="520" width="16.85546875" style="44" customWidth="1"/>
    <col min="521" max="521" width="14.7109375" style="44" customWidth="1"/>
    <col min="522" max="768" width="9.140625" style="44"/>
    <col min="769" max="769" width="7.140625" style="44" customWidth="1"/>
    <col min="770" max="770" width="15.140625" style="44" customWidth="1"/>
    <col min="771" max="771" width="91.7109375" style="44" customWidth="1"/>
    <col min="772" max="772" width="14.7109375" style="44" customWidth="1"/>
    <col min="773" max="773" width="10.7109375" style="44" customWidth="1"/>
    <col min="774" max="774" width="14.7109375" style="44" customWidth="1"/>
    <col min="775" max="775" width="10.7109375" style="44" customWidth="1"/>
    <col min="776" max="776" width="16.85546875" style="44" customWidth="1"/>
    <col min="777" max="777" width="14.7109375" style="44" customWidth="1"/>
    <col min="778" max="1024" width="9.140625" style="44"/>
    <col min="1025" max="1025" width="7.140625" style="44" customWidth="1"/>
    <col min="1026" max="1026" width="15.140625" style="44" customWidth="1"/>
    <col min="1027" max="1027" width="91.7109375" style="44" customWidth="1"/>
    <col min="1028" max="1028" width="14.7109375" style="44" customWidth="1"/>
    <col min="1029" max="1029" width="10.7109375" style="44" customWidth="1"/>
    <col min="1030" max="1030" width="14.7109375" style="44" customWidth="1"/>
    <col min="1031" max="1031" width="10.7109375" style="44" customWidth="1"/>
    <col min="1032" max="1032" width="16.85546875" style="44" customWidth="1"/>
    <col min="1033" max="1033" width="14.7109375" style="44" customWidth="1"/>
    <col min="1034" max="1280" width="9.140625" style="44"/>
    <col min="1281" max="1281" width="7.140625" style="44" customWidth="1"/>
    <col min="1282" max="1282" width="15.140625" style="44" customWidth="1"/>
    <col min="1283" max="1283" width="91.7109375" style="44" customWidth="1"/>
    <col min="1284" max="1284" width="14.7109375" style="44" customWidth="1"/>
    <col min="1285" max="1285" width="10.7109375" style="44" customWidth="1"/>
    <col min="1286" max="1286" width="14.7109375" style="44" customWidth="1"/>
    <col min="1287" max="1287" width="10.7109375" style="44" customWidth="1"/>
    <col min="1288" max="1288" width="16.85546875" style="44" customWidth="1"/>
    <col min="1289" max="1289" width="14.7109375" style="44" customWidth="1"/>
    <col min="1290" max="1536" width="9.140625" style="44"/>
    <col min="1537" max="1537" width="7.140625" style="44" customWidth="1"/>
    <col min="1538" max="1538" width="15.140625" style="44" customWidth="1"/>
    <col min="1539" max="1539" width="91.7109375" style="44" customWidth="1"/>
    <col min="1540" max="1540" width="14.7109375" style="44" customWidth="1"/>
    <col min="1541" max="1541" width="10.7109375" style="44" customWidth="1"/>
    <col min="1542" max="1542" width="14.7109375" style="44" customWidth="1"/>
    <col min="1543" max="1543" width="10.7109375" style="44" customWidth="1"/>
    <col min="1544" max="1544" width="16.85546875" style="44" customWidth="1"/>
    <col min="1545" max="1545" width="14.7109375" style="44" customWidth="1"/>
    <col min="1546" max="1792" width="9.140625" style="44"/>
    <col min="1793" max="1793" width="7.140625" style="44" customWidth="1"/>
    <col min="1794" max="1794" width="15.140625" style="44" customWidth="1"/>
    <col min="1795" max="1795" width="91.7109375" style="44" customWidth="1"/>
    <col min="1796" max="1796" width="14.7109375" style="44" customWidth="1"/>
    <col min="1797" max="1797" width="10.7109375" style="44" customWidth="1"/>
    <col min="1798" max="1798" width="14.7109375" style="44" customWidth="1"/>
    <col min="1799" max="1799" width="10.7109375" style="44" customWidth="1"/>
    <col min="1800" max="1800" width="16.85546875" style="44" customWidth="1"/>
    <col min="1801" max="1801" width="14.7109375" style="44" customWidth="1"/>
    <col min="1802" max="2048" width="9.140625" style="44"/>
    <col min="2049" max="2049" width="7.140625" style="44" customWidth="1"/>
    <col min="2050" max="2050" width="15.140625" style="44" customWidth="1"/>
    <col min="2051" max="2051" width="91.7109375" style="44" customWidth="1"/>
    <col min="2052" max="2052" width="14.7109375" style="44" customWidth="1"/>
    <col min="2053" max="2053" width="10.7109375" style="44" customWidth="1"/>
    <col min="2054" max="2054" width="14.7109375" style="44" customWidth="1"/>
    <col min="2055" max="2055" width="10.7109375" style="44" customWidth="1"/>
    <col min="2056" max="2056" width="16.85546875" style="44" customWidth="1"/>
    <col min="2057" max="2057" width="14.7109375" style="44" customWidth="1"/>
    <col min="2058" max="2304" width="9.140625" style="44"/>
    <col min="2305" max="2305" width="7.140625" style="44" customWidth="1"/>
    <col min="2306" max="2306" width="15.140625" style="44" customWidth="1"/>
    <col min="2307" max="2307" width="91.7109375" style="44" customWidth="1"/>
    <col min="2308" max="2308" width="14.7109375" style="44" customWidth="1"/>
    <col min="2309" max="2309" width="10.7109375" style="44" customWidth="1"/>
    <col min="2310" max="2310" width="14.7109375" style="44" customWidth="1"/>
    <col min="2311" max="2311" width="10.7109375" style="44" customWidth="1"/>
    <col min="2312" max="2312" width="16.85546875" style="44" customWidth="1"/>
    <col min="2313" max="2313" width="14.7109375" style="44" customWidth="1"/>
    <col min="2314" max="2560" width="9.140625" style="44"/>
    <col min="2561" max="2561" width="7.140625" style="44" customWidth="1"/>
    <col min="2562" max="2562" width="15.140625" style="44" customWidth="1"/>
    <col min="2563" max="2563" width="91.7109375" style="44" customWidth="1"/>
    <col min="2564" max="2564" width="14.7109375" style="44" customWidth="1"/>
    <col min="2565" max="2565" width="10.7109375" style="44" customWidth="1"/>
    <col min="2566" max="2566" width="14.7109375" style="44" customWidth="1"/>
    <col min="2567" max="2567" width="10.7109375" style="44" customWidth="1"/>
    <col min="2568" max="2568" width="16.85546875" style="44" customWidth="1"/>
    <col min="2569" max="2569" width="14.7109375" style="44" customWidth="1"/>
    <col min="2570" max="2816" width="9.140625" style="44"/>
    <col min="2817" max="2817" width="7.140625" style="44" customWidth="1"/>
    <col min="2818" max="2818" width="15.140625" style="44" customWidth="1"/>
    <col min="2819" max="2819" width="91.7109375" style="44" customWidth="1"/>
    <col min="2820" max="2820" width="14.7109375" style="44" customWidth="1"/>
    <col min="2821" max="2821" width="10.7109375" style="44" customWidth="1"/>
    <col min="2822" max="2822" width="14.7109375" style="44" customWidth="1"/>
    <col min="2823" max="2823" width="10.7109375" style="44" customWidth="1"/>
    <col min="2824" max="2824" width="16.85546875" style="44" customWidth="1"/>
    <col min="2825" max="2825" width="14.7109375" style="44" customWidth="1"/>
    <col min="2826" max="3072" width="9.140625" style="44"/>
    <col min="3073" max="3073" width="7.140625" style="44" customWidth="1"/>
    <col min="3074" max="3074" width="15.140625" style="44" customWidth="1"/>
    <col min="3075" max="3075" width="91.7109375" style="44" customWidth="1"/>
    <col min="3076" max="3076" width="14.7109375" style="44" customWidth="1"/>
    <col min="3077" max="3077" width="10.7109375" style="44" customWidth="1"/>
    <col min="3078" max="3078" width="14.7109375" style="44" customWidth="1"/>
    <col min="3079" max="3079" width="10.7109375" style="44" customWidth="1"/>
    <col min="3080" max="3080" width="16.85546875" style="44" customWidth="1"/>
    <col min="3081" max="3081" width="14.7109375" style="44" customWidth="1"/>
    <col min="3082" max="3328" width="9.140625" style="44"/>
    <col min="3329" max="3329" width="7.140625" style="44" customWidth="1"/>
    <col min="3330" max="3330" width="15.140625" style="44" customWidth="1"/>
    <col min="3331" max="3331" width="91.7109375" style="44" customWidth="1"/>
    <col min="3332" max="3332" width="14.7109375" style="44" customWidth="1"/>
    <col min="3333" max="3333" width="10.7109375" style="44" customWidth="1"/>
    <col min="3334" max="3334" width="14.7109375" style="44" customWidth="1"/>
    <col min="3335" max="3335" width="10.7109375" style="44" customWidth="1"/>
    <col min="3336" max="3336" width="16.85546875" style="44" customWidth="1"/>
    <col min="3337" max="3337" width="14.7109375" style="44" customWidth="1"/>
    <col min="3338" max="3584" width="9.140625" style="44"/>
    <col min="3585" max="3585" width="7.140625" style="44" customWidth="1"/>
    <col min="3586" max="3586" width="15.140625" style="44" customWidth="1"/>
    <col min="3587" max="3587" width="91.7109375" style="44" customWidth="1"/>
    <col min="3588" max="3588" width="14.7109375" style="44" customWidth="1"/>
    <col min="3589" max="3589" width="10.7109375" style="44" customWidth="1"/>
    <col min="3590" max="3590" width="14.7109375" style="44" customWidth="1"/>
    <col min="3591" max="3591" width="10.7109375" style="44" customWidth="1"/>
    <col min="3592" max="3592" width="16.85546875" style="44" customWidth="1"/>
    <col min="3593" max="3593" width="14.7109375" style="44" customWidth="1"/>
    <col min="3594" max="3840" width="9.140625" style="44"/>
    <col min="3841" max="3841" width="7.140625" style="44" customWidth="1"/>
    <col min="3842" max="3842" width="15.140625" style="44" customWidth="1"/>
    <col min="3843" max="3843" width="91.7109375" style="44" customWidth="1"/>
    <col min="3844" max="3844" width="14.7109375" style="44" customWidth="1"/>
    <col min="3845" max="3845" width="10.7109375" style="44" customWidth="1"/>
    <col min="3846" max="3846" width="14.7109375" style="44" customWidth="1"/>
    <col min="3847" max="3847" width="10.7109375" style="44" customWidth="1"/>
    <col min="3848" max="3848" width="16.85546875" style="44" customWidth="1"/>
    <col min="3849" max="3849" width="14.7109375" style="44" customWidth="1"/>
    <col min="3850" max="4096" width="9.140625" style="44"/>
    <col min="4097" max="4097" width="7.140625" style="44" customWidth="1"/>
    <col min="4098" max="4098" width="15.140625" style="44" customWidth="1"/>
    <col min="4099" max="4099" width="91.7109375" style="44" customWidth="1"/>
    <col min="4100" max="4100" width="14.7109375" style="44" customWidth="1"/>
    <col min="4101" max="4101" width="10.7109375" style="44" customWidth="1"/>
    <col min="4102" max="4102" width="14.7109375" style="44" customWidth="1"/>
    <col min="4103" max="4103" width="10.7109375" style="44" customWidth="1"/>
    <col min="4104" max="4104" width="16.85546875" style="44" customWidth="1"/>
    <col min="4105" max="4105" width="14.7109375" style="44" customWidth="1"/>
    <col min="4106" max="4352" width="9.140625" style="44"/>
    <col min="4353" max="4353" width="7.140625" style="44" customWidth="1"/>
    <col min="4354" max="4354" width="15.140625" style="44" customWidth="1"/>
    <col min="4355" max="4355" width="91.7109375" style="44" customWidth="1"/>
    <col min="4356" max="4356" width="14.7109375" style="44" customWidth="1"/>
    <col min="4357" max="4357" width="10.7109375" style="44" customWidth="1"/>
    <col min="4358" max="4358" width="14.7109375" style="44" customWidth="1"/>
    <col min="4359" max="4359" width="10.7109375" style="44" customWidth="1"/>
    <col min="4360" max="4360" width="16.85546875" style="44" customWidth="1"/>
    <col min="4361" max="4361" width="14.7109375" style="44" customWidth="1"/>
    <col min="4362" max="4608" width="9.140625" style="44"/>
    <col min="4609" max="4609" width="7.140625" style="44" customWidth="1"/>
    <col min="4610" max="4610" width="15.140625" style="44" customWidth="1"/>
    <col min="4611" max="4611" width="91.7109375" style="44" customWidth="1"/>
    <col min="4612" max="4612" width="14.7109375" style="44" customWidth="1"/>
    <col min="4613" max="4613" width="10.7109375" style="44" customWidth="1"/>
    <col min="4614" max="4614" width="14.7109375" style="44" customWidth="1"/>
    <col min="4615" max="4615" width="10.7109375" style="44" customWidth="1"/>
    <col min="4616" max="4616" width="16.85546875" style="44" customWidth="1"/>
    <col min="4617" max="4617" width="14.7109375" style="44" customWidth="1"/>
    <col min="4618" max="4864" width="9.140625" style="44"/>
    <col min="4865" max="4865" width="7.140625" style="44" customWidth="1"/>
    <col min="4866" max="4866" width="15.140625" style="44" customWidth="1"/>
    <col min="4867" max="4867" width="91.7109375" style="44" customWidth="1"/>
    <col min="4868" max="4868" width="14.7109375" style="44" customWidth="1"/>
    <col min="4869" max="4869" width="10.7109375" style="44" customWidth="1"/>
    <col min="4870" max="4870" width="14.7109375" style="44" customWidth="1"/>
    <col min="4871" max="4871" width="10.7109375" style="44" customWidth="1"/>
    <col min="4872" max="4872" width="16.85546875" style="44" customWidth="1"/>
    <col min="4873" max="4873" width="14.7109375" style="44" customWidth="1"/>
    <col min="4874" max="5120" width="9.140625" style="44"/>
    <col min="5121" max="5121" width="7.140625" style="44" customWidth="1"/>
    <col min="5122" max="5122" width="15.140625" style="44" customWidth="1"/>
    <col min="5123" max="5123" width="91.7109375" style="44" customWidth="1"/>
    <col min="5124" max="5124" width="14.7109375" style="44" customWidth="1"/>
    <col min="5125" max="5125" width="10.7109375" style="44" customWidth="1"/>
    <col min="5126" max="5126" width="14.7109375" style="44" customWidth="1"/>
    <col min="5127" max="5127" width="10.7109375" style="44" customWidth="1"/>
    <col min="5128" max="5128" width="16.85546875" style="44" customWidth="1"/>
    <col min="5129" max="5129" width="14.7109375" style="44" customWidth="1"/>
    <col min="5130" max="5376" width="9.140625" style="44"/>
    <col min="5377" max="5377" width="7.140625" style="44" customWidth="1"/>
    <col min="5378" max="5378" width="15.140625" style="44" customWidth="1"/>
    <col min="5379" max="5379" width="91.7109375" style="44" customWidth="1"/>
    <col min="5380" max="5380" width="14.7109375" style="44" customWidth="1"/>
    <col min="5381" max="5381" width="10.7109375" style="44" customWidth="1"/>
    <col min="5382" max="5382" width="14.7109375" style="44" customWidth="1"/>
    <col min="5383" max="5383" width="10.7109375" style="44" customWidth="1"/>
    <col min="5384" max="5384" width="16.85546875" style="44" customWidth="1"/>
    <col min="5385" max="5385" width="14.7109375" style="44" customWidth="1"/>
    <col min="5386" max="5632" width="9.140625" style="44"/>
    <col min="5633" max="5633" width="7.140625" style="44" customWidth="1"/>
    <col min="5634" max="5634" width="15.140625" style="44" customWidth="1"/>
    <col min="5635" max="5635" width="91.7109375" style="44" customWidth="1"/>
    <col min="5636" max="5636" width="14.7109375" style="44" customWidth="1"/>
    <col min="5637" max="5637" width="10.7109375" style="44" customWidth="1"/>
    <col min="5638" max="5638" width="14.7109375" style="44" customWidth="1"/>
    <col min="5639" max="5639" width="10.7109375" style="44" customWidth="1"/>
    <col min="5640" max="5640" width="16.85546875" style="44" customWidth="1"/>
    <col min="5641" max="5641" width="14.7109375" style="44" customWidth="1"/>
    <col min="5642" max="5888" width="9.140625" style="44"/>
    <col min="5889" max="5889" width="7.140625" style="44" customWidth="1"/>
    <col min="5890" max="5890" width="15.140625" style="44" customWidth="1"/>
    <col min="5891" max="5891" width="91.7109375" style="44" customWidth="1"/>
    <col min="5892" max="5892" width="14.7109375" style="44" customWidth="1"/>
    <col min="5893" max="5893" width="10.7109375" style="44" customWidth="1"/>
    <col min="5894" max="5894" width="14.7109375" style="44" customWidth="1"/>
    <col min="5895" max="5895" width="10.7109375" style="44" customWidth="1"/>
    <col min="5896" max="5896" width="16.85546875" style="44" customWidth="1"/>
    <col min="5897" max="5897" width="14.7109375" style="44" customWidth="1"/>
    <col min="5898" max="6144" width="9.140625" style="44"/>
    <col min="6145" max="6145" width="7.140625" style="44" customWidth="1"/>
    <col min="6146" max="6146" width="15.140625" style="44" customWidth="1"/>
    <col min="6147" max="6147" width="91.7109375" style="44" customWidth="1"/>
    <col min="6148" max="6148" width="14.7109375" style="44" customWidth="1"/>
    <col min="6149" max="6149" width="10.7109375" style="44" customWidth="1"/>
    <col min="6150" max="6150" width="14.7109375" style="44" customWidth="1"/>
    <col min="6151" max="6151" width="10.7109375" style="44" customWidth="1"/>
    <col min="6152" max="6152" width="16.85546875" style="44" customWidth="1"/>
    <col min="6153" max="6153" width="14.7109375" style="44" customWidth="1"/>
    <col min="6154" max="6400" width="9.140625" style="44"/>
    <col min="6401" max="6401" width="7.140625" style="44" customWidth="1"/>
    <col min="6402" max="6402" width="15.140625" style="44" customWidth="1"/>
    <col min="6403" max="6403" width="91.7109375" style="44" customWidth="1"/>
    <col min="6404" max="6404" width="14.7109375" style="44" customWidth="1"/>
    <col min="6405" max="6405" width="10.7109375" style="44" customWidth="1"/>
    <col min="6406" max="6406" width="14.7109375" style="44" customWidth="1"/>
    <col min="6407" max="6407" width="10.7109375" style="44" customWidth="1"/>
    <col min="6408" max="6408" width="16.85546875" style="44" customWidth="1"/>
    <col min="6409" max="6409" width="14.7109375" style="44" customWidth="1"/>
    <col min="6410" max="6656" width="9.140625" style="44"/>
    <col min="6657" max="6657" width="7.140625" style="44" customWidth="1"/>
    <col min="6658" max="6658" width="15.140625" style="44" customWidth="1"/>
    <col min="6659" max="6659" width="91.7109375" style="44" customWidth="1"/>
    <col min="6660" max="6660" width="14.7109375" style="44" customWidth="1"/>
    <col min="6661" max="6661" width="10.7109375" style="44" customWidth="1"/>
    <col min="6662" max="6662" width="14.7109375" style="44" customWidth="1"/>
    <col min="6663" max="6663" width="10.7109375" style="44" customWidth="1"/>
    <col min="6664" max="6664" width="16.85546875" style="44" customWidth="1"/>
    <col min="6665" max="6665" width="14.7109375" style="44" customWidth="1"/>
    <col min="6666" max="6912" width="9.140625" style="44"/>
    <col min="6913" max="6913" width="7.140625" style="44" customWidth="1"/>
    <col min="6914" max="6914" width="15.140625" style="44" customWidth="1"/>
    <col min="6915" max="6915" width="91.7109375" style="44" customWidth="1"/>
    <col min="6916" max="6916" width="14.7109375" style="44" customWidth="1"/>
    <col min="6917" max="6917" width="10.7109375" style="44" customWidth="1"/>
    <col min="6918" max="6918" width="14.7109375" style="44" customWidth="1"/>
    <col min="6919" max="6919" width="10.7109375" style="44" customWidth="1"/>
    <col min="6920" max="6920" width="16.85546875" style="44" customWidth="1"/>
    <col min="6921" max="6921" width="14.7109375" style="44" customWidth="1"/>
    <col min="6922" max="7168" width="9.140625" style="44"/>
    <col min="7169" max="7169" width="7.140625" style="44" customWidth="1"/>
    <col min="7170" max="7170" width="15.140625" style="44" customWidth="1"/>
    <col min="7171" max="7171" width="91.7109375" style="44" customWidth="1"/>
    <col min="7172" max="7172" width="14.7109375" style="44" customWidth="1"/>
    <col min="7173" max="7173" width="10.7109375" style="44" customWidth="1"/>
    <col min="7174" max="7174" width="14.7109375" style="44" customWidth="1"/>
    <col min="7175" max="7175" width="10.7109375" style="44" customWidth="1"/>
    <col min="7176" max="7176" width="16.85546875" style="44" customWidth="1"/>
    <col min="7177" max="7177" width="14.7109375" style="44" customWidth="1"/>
    <col min="7178" max="7424" width="9.140625" style="44"/>
    <col min="7425" max="7425" width="7.140625" style="44" customWidth="1"/>
    <col min="7426" max="7426" width="15.140625" style="44" customWidth="1"/>
    <col min="7427" max="7427" width="91.7109375" style="44" customWidth="1"/>
    <col min="7428" max="7428" width="14.7109375" style="44" customWidth="1"/>
    <col min="7429" max="7429" width="10.7109375" style="44" customWidth="1"/>
    <col min="7430" max="7430" width="14.7109375" style="44" customWidth="1"/>
    <col min="7431" max="7431" width="10.7109375" style="44" customWidth="1"/>
    <col min="7432" max="7432" width="16.85546875" style="44" customWidth="1"/>
    <col min="7433" max="7433" width="14.7109375" style="44" customWidth="1"/>
    <col min="7434" max="7680" width="9.140625" style="44"/>
    <col min="7681" max="7681" width="7.140625" style="44" customWidth="1"/>
    <col min="7682" max="7682" width="15.140625" style="44" customWidth="1"/>
    <col min="7683" max="7683" width="91.7109375" style="44" customWidth="1"/>
    <col min="7684" max="7684" width="14.7109375" style="44" customWidth="1"/>
    <col min="7685" max="7685" width="10.7109375" style="44" customWidth="1"/>
    <col min="7686" max="7686" width="14.7109375" style="44" customWidth="1"/>
    <col min="7687" max="7687" width="10.7109375" style="44" customWidth="1"/>
    <col min="7688" max="7688" width="16.85546875" style="44" customWidth="1"/>
    <col min="7689" max="7689" width="14.7109375" style="44" customWidth="1"/>
    <col min="7690" max="7936" width="9.140625" style="44"/>
    <col min="7937" max="7937" width="7.140625" style="44" customWidth="1"/>
    <col min="7938" max="7938" width="15.140625" style="44" customWidth="1"/>
    <col min="7939" max="7939" width="91.7109375" style="44" customWidth="1"/>
    <col min="7940" max="7940" width="14.7109375" style="44" customWidth="1"/>
    <col min="7941" max="7941" width="10.7109375" style="44" customWidth="1"/>
    <col min="7942" max="7942" width="14.7109375" style="44" customWidth="1"/>
    <col min="7943" max="7943" width="10.7109375" style="44" customWidth="1"/>
    <col min="7944" max="7944" width="16.85546875" style="44" customWidth="1"/>
    <col min="7945" max="7945" width="14.7109375" style="44" customWidth="1"/>
    <col min="7946" max="8192" width="9.140625" style="44"/>
    <col min="8193" max="8193" width="7.140625" style="44" customWidth="1"/>
    <col min="8194" max="8194" width="15.140625" style="44" customWidth="1"/>
    <col min="8195" max="8195" width="91.7109375" style="44" customWidth="1"/>
    <col min="8196" max="8196" width="14.7109375" style="44" customWidth="1"/>
    <col min="8197" max="8197" width="10.7109375" style="44" customWidth="1"/>
    <col min="8198" max="8198" width="14.7109375" style="44" customWidth="1"/>
    <col min="8199" max="8199" width="10.7109375" style="44" customWidth="1"/>
    <col min="8200" max="8200" width="16.85546875" style="44" customWidth="1"/>
    <col min="8201" max="8201" width="14.7109375" style="44" customWidth="1"/>
    <col min="8202" max="8448" width="9.140625" style="44"/>
    <col min="8449" max="8449" width="7.140625" style="44" customWidth="1"/>
    <col min="8450" max="8450" width="15.140625" style="44" customWidth="1"/>
    <col min="8451" max="8451" width="91.7109375" style="44" customWidth="1"/>
    <col min="8452" max="8452" width="14.7109375" style="44" customWidth="1"/>
    <col min="8453" max="8453" width="10.7109375" style="44" customWidth="1"/>
    <col min="8454" max="8454" width="14.7109375" style="44" customWidth="1"/>
    <col min="8455" max="8455" width="10.7109375" style="44" customWidth="1"/>
    <col min="8456" max="8456" width="16.85546875" style="44" customWidth="1"/>
    <col min="8457" max="8457" width="14.7109375" style="44" customWidth="1"/>
    <col min="8458" max="8704" width="9.140625" style="44"/>
    <col min="8705" max="8705" width="7.140625" style="44" customWidth="1"/>
    <col min="8706" max="8706" width="15.140625" style="44" customWidth="1"/>
    <col min="8707" max="8707" width="91.7109375" style="44" customWidth="1"/>
    <col min="8708" max="8708" width="14.7109375" style="44" customWidth="1"/>
    <col min="8709" max="8709" width="10.7109375" style="44" customWidth="1"/>
    <col min="8710" max="8710" width="14.7109375" style="44" customWidth="1"/>
    <col min="8711" max="8711" width="10.7109375" style="44" customWidth="1"/>
    <col min="8712" max="8712" width="16.85546875" style="44" customWidth="1"/>
    <col min="8713" max="8713" width="14.7109375" style="44" customWidth="1"/>
    <col min="8714" max="8960" width="9.140625" style="44"/>
    <col min="8961" max="8961" width="7.140625" style="44" customWidth="1"/>
    <col min="8962" max="8962" width="15.140625" style="44" customWidth="1"/>
    <col min="8963" max="8963" width="91.7109375" style="44" customWidth="1"/>
    <col min="8964" max="8964" width="14.7109375" style="44" customWidth="1"/>
    <col min="8965" max="8965" width="10.7109375" style="44" customWidth="1"/>
    <col min="8966" max="8966" width="14.7109375" style="44" customWidth="1"/>
    <col min="8967" max="8967" width="10.7109375" style="44" customWidth="1"/>
    <col min="8968" max="8968" width="16.85546875" style="44" customWidth="1"/>
    <col min="8969" max="8969" width="14.7109375" style="44" customWidth="1"/>
    <col min="8970" max="9216" width="9.140625" style="44"/>
    <col min="9217" max="9217" width="7.140625" style="44" customWidth="1"/>
    <col min="9218" max="9218" width="15.140625" style="44" customWidth="1"/>
    <col min="9219" max="9219" width="91.7109375" style="44" customWidth="1"/>
    <col min="9220" max="9220" width="14.7109375" style="44" customWidth="1"/>
    <col min="9221" max="9221" width="10.7109375" style="44" customWidth="1"/>
    <col min="9222" max="9222" width="14.7109375" style="44" customWidth="1"/>
    <col min="9223" max="9223" width="10.7109375" style="44" customWidth="1"/>
    <col min="9224" max="9224" width="16.85546875" style="44" customWidth="1"/>
    <col min="9225" max="9225" width="14.7109375" style="44" customWidth="1"/>
    <col min="9226" max="9472" width="9.140625" style="44"/>
    <col min="9473" max="9473" width="7.140625" style="44" customWidth="1"/>
    <col min="9474" max="9474" width="15.140625" style="44" customWidth="1"/>
    <col min="9475" max="9475" width="91.7109375" style="44" customWidth="1"/>
    <col min="9476" max="9476" width="14.7109375" style="44" customWidth="1"/>
    <col min="9477" max="9477" width="10.7109375" style="44" customWidth="1"/>
    <col min="9478" max="9478" width="14.7109375" style="44" customWidth="1"/>
    <col min="9479" max="9479" width="10.7109375" style="44" customWidth="1"/>
    <col min="9480" max="9480" width="16.85546875" style="44" customWidth="1"/>
    <col min="9481" max="9481" width="14.7109375" style="44" customWidth="1"/>
    <col min="9482" max="9728" width="9.140625" style="44"/>
    <col min="9729" max="9729" width="7.140625" style="44" customWidth="1"/>
    <col min="9730" max="9730" width="15.140625" style="44" customWidth="1"/>
    <col min="9731" max="9731" width="91.7109375" style="44" customWidth="1"/>
    <col min="9732" max="9732" width="14.7109375" style="44" customWidth="1"/>
    <col min="9733" max="9733" width="10.7109375" style="44" customWidth="1"/>
    <col min="9734" max="9734" width="14.7109375" style="44" customWidth="1"/>
    <col min="9735" max="9735" width="10.7109375" style="44" customWidth="1"/>
    <col min="9736" max="9736" width="16.85546875" style="44" customWidth="1"/>
    <col min="9737" max="9737" width="14.7109375" style="44" customWidth="1"/>
    <col min="9738" max="9984" width="9.140625" style="44"/>
    <col min="9985" max="9985" width="7.140625" style="44" customWidth="1"/>
    <col min="9986" max="9986" width="15.140625" style="44" customWidth="1"/>
    <col min="9987" max="9987" width="91.7109375" style="44" customWidth="1"/>
    <col min="9988" max="9988" width="14.7109375" style="44" customWidth="1"/>
    <col min="9989" max="9989" width="10.7109375" style="44" customWidth="1"/>
    <col min="9990" max="9990" width="14.7109375" style="44" customWidth="1"/>
    <col min="9991" max="9991" width="10.7109375" style="44" customWidth="1"/>
    <col min="9992" max="9992" width="16.85546875" style="44" customWidth="1"/>
    <col min="9993" max="9993" width="14.7109375" style="44" customWidth="1"/>
    <col min="9994" max="10240" width="9.140625" style="44"/>
    <col min="10241" max="10241" width="7.140625" style="44" customWidth="1"/>
    <col min="10242" max="10242" width="15.140625" style="44" customWidth="1"/>
    <col min="10243" max="10243" width="91.7109375" style="44" customWidth="1"/>
    <col min="10244" max="10244" width="14.7109375" style="44" customWidth="1"/>
    <col min="10245" max="10245" width="10.7109375" style="44" customWidth="1"/>
    <col min="10246" max="10246" width="14.7109375" style="44" customWidth="1"/>
    <col min="10247" max="10247" width="10.7109375" style="44" customWidth="1"/>
    <col min="10248" max="10248" width="16.85546875" style="44" customWidth="1"/>
    <col min="10249" max="10249" width="14.7109375" style="44" customWidth="1"/>
    <col min="10250" max="10496" width="9.140625" style="44"/>
    <col min="10497" max="10497" width="7.140625" style="44" customWidth="1"/>
    <col min="10498" max="10498" width="15.140625" style="44" customWidth="1"/>
    <col min="10499" max="10499" width="91.7109375" style="44" customWidth="1"/>
    <col min="10500" max="10500" width="14.7109375" style="44" customWidth="1"/>
    <col min="10501" max="10501" width="10.7109375" style="44" customWidth="1"/>
    <col min="10502" max="10502" width="14.7109375" style="44" customWidth="1"/>
    <col min="10503" max="10503" width="10.7109375" style="44" customWidth="1"/>
    <col min="10504" max="10504" width="16.85546875" style="44" customWidth="1"/>
    <col min="10505" max="10505" width="14.7109375" style="44" customWidth="1"/>
    <col min="10506" max="10752" width="9.140625" style="44"/>
    <col min="10753" max="10753" width="7.140625" style="44" customWidth="1"/>
    <col min="10754" max="10754" width="15.140625" style="44" customWidth="1"/>
    <col min="10755" max="10755" width="91.7109375" style="44" customWidth="1"/>
    <col min="10756" max="10756" width="14.7109375" style="44" customWidth="1"/>
    <col min="10757" max="10757" width="10.7109375" style="44" customWidth="1"/>
    <col min="10758" max="10758" width="14.7109375" style="44" customWidth="1"/>
    <col min="10759" max="10759" width="10.7109375" style="44" customWidth="1"/>
    <col min="10760" max="10760" width="16.85546875" style="44" customWidth="1"/>
    <col min="10761" max="10761" width="14.7109375" style="44" customWidth="1"/>
    <col min="10762" max="11008" width="9.140625" style="44"/>
    <col min="11009" max="11009" width="7.140625" style="44" customWidth="1"/>
    <col min="11010" max="11010" width="15.140625" style="44" customWidth="1"/>
    <col min="11011" max="11011" width="91.7109375" style="44" customWidth="1"/>
    <col min="11012" max="11012" width="14.7109375" style="44" customWidth="1"/>
    <col min="11013" max="11013" width="10.7109375" style="44" customWidth="1"/>
    <col min="11014" max="11014" width="14.7109375" style="44" customWidth="1"/>
    <col min="11015" max="11015" width="10.7109375" style="44" customWidth="1"/>
    <col min="11016" max="11016" width="16.85546875" style="44" customWidth="1"/>
    <col min="11017" max="11017" width="14.7109375" style="44" customWidth="1"/>
    <col min="11018" max="11264" width="9.140625" style="44"/>
    <col min="11265" max="11265" width="7.140625" style="44" customWidth="1"/>
    <col min="11266" max="11266" width="15.140625" style="44" customWidth="1"/>
    <col min="11267" max="11267" width="91.7109375" style="44" customWidth="1"/>
    <col min="11268" max="11268" width="14.7109375" style="44" customWidth="1"/>
    <col min="11269" max="11269" width="10.7109375" style="44" customWidth="1"/>
    <col min="11270" max="11270" width="14.7109375" style="44" customWidth="1"/>
    <col min="11271" max="11271" width="10.7109375" style="44" customWidth="1"/>
    <col min="11272" max="11272" width="16.85546875" style="44" customWidth="1"/>
    <col min="11273" max="11273" width="14.7109375" style="44" customWidth="1"/>
    <col min="11274" max="11520" width="9.140625" style="44"/>
    <col min="11521" max="11521" width="7.140625" style="44" customWidth="1"/>
    <col min="11522" max="11522" width="15.140625" style="44" customWidth="1"/>
    <col min="11523" max="11523" width="91.7109375" style="44" customWidth="1"/>
    <col min="11524" max="11524" width="14.7109375" style="44" customWidth="1"/>
    <col min="11525" max="11525" width="10.7109375" style="44" customWidth="1"/>
    <col min="11526" max="11526" width="14.7109375" style="44" customWidth="1"/>
    <col min="11527" max="11527" width="10.7109375" style="44" customWidth="1"/>
    <col min="11528" max="11528" width="16.85546875" style="44" customWidth="1"/>
    <col min="11529" max="11529" width="14.7109375" style="44" customWidth="1"/>
    <col min="11530" max="11776" width="9.140625" style="44"/>
    <col min="11777" max="11777" width="7.140625" style="44" customWidth="1"/>
    <col min="11778" max="11778" width="15.140625" style="44" customWidth="1"/>
    <col min="11779" max="11779" width="91.7109375" style="44" customWidth="1"/>
    <col min="11780" max="11780" width="14.7109375" style="44" customWidth="1"/>
    <col min="11781" max="11781" width="10.7109375" style="44" customWidth="1"/>
    <col min="11782" max="11782" width="14.7109375" style="44" customWidth="1"/>
    <col min="11783" max="11783" width="10.7109375" style="44" customWidth="1"/>
    <col min="11784" max="11784" width="16.85546875" style="44" customWidth="1"/>
    <col min="11785" max="11785" width="14.7109375" style="44" customWidth="1"/>
    <col min="11786" max="12032" width="9.140625" style="44"/>
    <col min="12033" max="12033" width="7.140625" style="44" customWidth="1"/>
    <col min="12034" max="12034" width="15.140625" style="44" customWidth="1"/>
    <col min="12035" max="12035" width="91.7109375" style="44" customWidth="1"/>
    <col min="12036" max="12036" width="14.7109375" style="44" customWidth="1"/>
    <col min="12037" max="12037" width="10.7109375" style="44" customWidth="1"/>
    <col min="12038" max="12038" width="14.7109375" style="44" customWidth="1"/>
    <col min="12039" max="12039" width="10.7109375" style="44" customWidth="1"/>
    <col min="12040" max="12040" width="16.85546875" style="44" customWidth="1"/>
    <col min="12041" max="12041" width="14.7109375" style="44" customWidth="1"/>
    <col min="12042" max="12288" width="9.140625" style="44"/>
    <col min="12289" max="12289" width="7.140625" style="44" customWidth="1"/>
    <col min="12290" max="12290" width="15.140625" style="44" customWidth="1"/>
    <col min="12291" max="12291" width="91.7109375" style="44" customWidth="1"/>
    <col min="12292" max="12292" width="14.7109375" style="44" customWidth="1"/>
    <col min="12293" max="12293" width="10.7109375" style="44" customWidth="1"/>
    <col min="12294" max="12294" width="14.7109375" style="44" customWidth="1"/>
    <col min="12295" max="12295" width="10.7109375" style="44" customWidth="1"/>
    <col min="12296" max="12296" width="16.85546875" style="44" customWidth="1"/>
    <col min="12297" max="12297" width="14.7109375" style="44" customWidth="1"/>
    <col min="12298" max="12544" width="9.140625" style="44"/>
    <col min="12545" max="12545" width="7.140625" style="44" customWidth="1"/>
    <col min="12546" max="12546" width="15.140625" style="44" customWidth="1"/>
    <col min="12547" max="12547" width="91.7109375" style="44" customWidth="1"/>
    <col min="12548" max="12548" width="14.7109375" style="44" customWidth="1"/>
    <col min="12549" max="12549" width="10.7109375" style="44" customWidth="1"/>
    <col min="12550" max="12550" width="14.7109375" style="44" customWidth="1"/>
    <col min="12551" max="12551" width="10.7109375" style="44" customWidth="1"/>
    <col min="12552" max="12552" width="16.85546875" style="44" customWidth="1"/>
    <col min="12553" max="12553" width="14.7109375" style="44" customWidth="1"/>
    <col min="12554" max="12800" width="9.140625" style="44"/>
    <col min="12801" max="12801" width="7.140625" style="44" customWidth="1"/>
    <col min="12802" max="12802" width="15.140625" style="44" customWidth="1"/>
    <col min="12803" max="12803" width="91.7109375" style="44" customWidth="1"/>
    <col min="12804" max="12804" width="14.7109375" style="44" customWidth="1"/>
    <col min="12805" max="12805" width="10.7109375" style="44" customWidth="1"/>
    <col min="12806" max="12806" width="14.7109375" style="44" customWidth="1"/>
    <col min="12807" max="12807" width="10.7109375" style="44" customWidth="1"/>
    <col min="12808" max="12808" width="16.85546875" style="44" customWidth="1"/>
    <col min="12809" max="12809" width="14.7109375" style="44" customWidth="1"/>
    <col min="12810" max="13056" width="9.140625" style="44"/>
    <col min="13057" max="13057" width="7.140625" style="44" customWidth="1"/>
    <col min="13058" max="13058" width="15.140625" style="44" customWidth="1"/>
    <col min="13059" max="13059" width="91.7109375" style="44" customWidth="1"/>
    <col min="13060" max="13060" width="14.7109375" style="44" customWidth="1"/>
    <col min="13061" max="13061" width="10.7109375" style="44" customWidth="1"/>
    <col min="13062" max="13062" width="14.7109375" style="44" customWidth="1"/>
    <col min="13063" max="13063" width="10.7109375" style="44" customWidth="1"/>
    <col min="13064" max="13064" width="16.85546875" style="44" customWidth="1"/>
    <col min="13065" max="13065" width="14.7109375" style="44" customWidth="1"/>
    <col min="13066" max="13312" width="9.140625" style="44"/>
    <col min="13313" max="13313" width="7.140625" style="44" customWidth="1"/>
    <col min="13314" max="13314" width="15.140625" style="44" customWidth="1"/>
    <col min="13315" max="13315" width="91.7109375" style="44" customWidth="1"/>
    <col min="13316" max="13316" width="14.7109375" style="44" customWidth="1"/>
    <col min="13317" max="13317" width="10.7109375" style="44" customWidth="1"/>
    <col min="13318" max="13318" width="14.7109375" style="44" customWidth="1"/>
    <col min="13319" max="13319" width="10.7109375" style="44" customWidth="1"/>
    <col min="13320" max="13320" width="16.85546875" style="44" customWidth="1"/>
    <col min="13321" max="13321" width="14.7109375" style="44" customWidth="1"/>
    <col min="13322" max="13568" width="9.140625" style="44"/>
    <col min="13569" max="13569" width="7.140625" style="44" customWidth="1"/>
    <col min="13570" max="13570" width="15.140625" style="44" customWidth="1"/>
    <col min="13571" max="13571" width="91.7109375" style="44" customWidth="1"/>
    <col min="13572" max="13572" width="14.7109375" style="44" customWidth="1"/>
    <col min="13573" max="13573" width="10.7109375" style="44" customWidth="1"/>
    <col min="13574" max="13574" width="14.7109375" style="44" customWidth="1"/>
    <col min="13575" max="13575" width="10.7109375" style="44" customWidth="1"/>
    <col min="13576" max="13576" width="16.85546875" style="44" customWidth="1"/>
    <col min="13577" max="13577" width="14.7109375" style="44" customWidth="1"/>
    <col min="13578" max="13824" width="9.140625" style="44"/>
    <col min="13825" max="13825" width="7.140625" style="44" customWidth="1"/>
    <col min="13826" max="13826" width="15.140625" style="44" customWidth="1"/>
    <col min="13827" max="13827" width="91.7109375" style="44" customWidth="1"/>
    <col min="13828" max="13828" width="14.7109375" style="44" customWidth="1"/>
    <col min="13829" max="13829" width="10.7109375" style="44" customWidth="1"/>
    <col min="13830" max="13830" width="14.7109375" style="44" customWidth="1"/>
    <col min="13831" max="13831" width="10.7109375" style="44" customWidth="1"/>
    <col min="13832" max="13832" width="16.85546875" style="44" customWidth="1"/>
    <col min="13833" max="13833" width="14.7109375" style="44" customWidth="1"/>
    <col min="13834" max="14080" width="9.140625" style="44"/>
    <col min="14081" max="14081" width="7.140625" style="44" customWidth="1"/>
    <col min="14082" max="14082" width="15.140625" style="44" customWidth="1"/>
    <col min="14083" max="14083" width="91.7109375" style="44" customWidth="1"/>
    <col min="14084" max="14084" width="14.7109375" style="44" customWidth="1"/>
    <col min="14085" max="14085" width="10.7109375" style="44" customWidth="1"/>
    <col min="14086" max="14086" width="14.7109375" style="44" customWidth="1"/>
    <col min="14087" max="14087" width="10.7109375" style="44" customWidth="1"/>
    <col min="14088" max="14088" width="16.85546875" style="44" customWidth="1"/>
    <col min="14089" max="14089" width="14.7109375" style="44" customWidth="1"/>
    <col min="14090" max="14336" width="9.140625" style="44"/>
    <col min="14337" max="14337" width="7.140625" style="44" customWidth="1"/>
    <col min="14338" max="14338" width="15.140625" style="44" customWidth="1"/>
    <col min="14339" max="14339" width="91.7109375" style="44" customWidth="1"/>
    <col min="14340" max="14340" width="14.7109375" style="44" customWidth="1"/>
    <col min="14341" max="14341" width="10.7109375" style="44" customWidth="1"/>
    <col min="14342" max="14342" width="14.7109375" style="44" customWidth="1"/>
    <col min="14343" max="14343" width="10.7109375" style="44" customWidth="1"/>
    <col min="14344" max="14344" width="16.85546875" style="44" customWidth="1"/>
    <col min="14345" max="14345" width="14.7109375" style="44" customWidth="1"/>
    <col min="14346" max="14592" width="9.140625" style="44"/>
    <col min="14593" max="14593" width="7.140625" style="44" customWidth="1"/>
    <col min="14594" max="14594" width="15.140625" style="44" customWidth="1"/>
    <col min="14595" max="14595" width="91.7109375" style="44" customWidth="1"/>
    <col min="14596" max="14596" width="14.7109375" style="44" customWidth="1"/>
    <col min="14597" max="14597" width="10.7109375" style="44" customWidth="1"/>
    <col min="14598" max="14598" width="14.7109375" style="44" customWidth="1"/>
    <col min="14599" max="14599" width="10.7109375" style="44" customWidth="1"/>
    <col min="14600" max="14600" width="16.85546875" style="44" customWidth="1"/>
    <col min="14601" max="14601" width="14.7109375" style="44" customWidth="1"/>
    <col min="14602" max="14848" width="9.140625" style="44"/>
    <col min="14849" max="14849" width="7.140625" style="44" customWidth="1"/>
    <col min="14850" max="14850" width="15.140625" style="44" customWidth="1"/>
    <col min="14851" max="14851" width="91.7109375" style="44" customWidth="1"/>
    <col min="14852" max="14852" width="14.7109375" style="44" customWidth="1"/>
    <col min="14853" max="14853" width="10.7109375" style="44" customWidth="1"/>
    <col min="14854" max="14854" width="14.7109375" style="44" customWidth="1"/>
    <col min="14855" max="14855" width="10.7109375" style="44" customWidth="1"/>
    <col min="14856" max="14856" width="16.85546875" style="44" customWidth="1"/>
    <col min="14857" max="14857" width="14.7109375" style="44" customWidth="1"/>
    <col min="14858" max="15104" width="9.140625" style="44"/>
    <col min="15105" max="15105" width="7.140625" style="44" customWidth="1"/>
    <col min="15106" max="15106" width="15.140625" style="44" customWidth="1"/>
    <col min="15107" max="15107" width="91.7109375" style="44" customWidth="1"/>
    <col min="15108" max="15108" width="14.7109375" style="44" customWidth="1"/>
    <col min="15109" max="15109" width="10.7109375" style="44" customWidth="1"/>
    <col min="15110" max="15110" width="14.7109375" style="44" customWidth="1"/>
    <col min="15111" max="15111" width="10.7109375" style="44" customWidth="1"/>
    <col min="15112" max="15112" width="16.85546875" style="44" customWidth="1"/>
    <col min="15113" max="15113" width="14.7109375" style="44" customWidth="1"/>
    <col min="15114" max="15360" width="9.140625" style="44"/>
    <col min="15361" max="15361" width="7.140625" style="44" customWidth="1"/>
    <col min="15362" max="15362" width="15.140625" style="44" customWidth="1"/>
    <col min="15363" max="15363" width="91.7109375" style="44" customWidth="1"/>
    <col min="15364" max="15364" width="14.7109375" style="44" customWidth="1"/>
    <col min="15365" max="15365" width="10.7109375" style="44" customWidth="1"/>
    <col min="15366" max="15366" width="14.7109375" style="44" customWidth="1"/>
    <col min="15367" max="15367" width="10.7109375" style="44" customWidth="1"/>
    <col min="15368" max="15368" width="16.85546875" style="44" customWidth="1"/>
    <col min="15369" max="15369" width="14.7109375" style="44" customWidth="1"/>
    <col min="15370" max="15616" width="9.140625" style="44"/>
    <col min="15617" max="15617" width="7.140625" style="44" customWidth="1"/>
    <col min="15618" max="15618" width="15.140625" style="44" customWidth="1"/>
    <col min="15619" max="15619" width="91.7109375" style="44" customWidth="1"/>
    <col min="15620" max="15620" width="14.7109375" style="44" customWidth="1"/>
    <col min="15621" max="15621" width="10.7109375" style="44" customWidth="1"/>
    <col min="15622" max="15622" width="14.7109375" style="44" customWidth="1"/>
    <col min="15623" max="15623" width="10.7109375" style="44" customWidth="1"/>
    <col min="15624" max="15624" width="16.85546875" style="44" customWidth="1"/>
    <col min="15625" max="15625" width="14.7109375" style="44" customWidth="1"/>
    <col min="15626" max="15872" width="9.140625" style="44"/>
    <col min="15873" max="15873" width="7.140625" style="44" customWidth="1"/>
    <col min="15874" max="15874" width="15.140625" style="44" customWidth="1"/>
    <col min="15875" max="15875" width="91.7109375" style="44" customWidth="1"/>
    <col min="15876" max="15876" width="14.7109375" style="44" customWidth="1"/>
    <col min="15877" max="15877" width="10.7109375" style="44" customWidth="1"/>
    <col min="15878" max="15878" width="14.7109375" style="44" customWidth="1"/>
    <col min="15879" max="15879" width="10.7109375" style="44" customWidth="1"/>
    <col min="15880" max="15880" width="16.85546875" style="44" customWidth="1"/>
    <col min="15881" max="15881" width="14.7109375" style="44" customWidth="1"/>
    <col min="15882" max="16128" width="9.140625" style="44"/>
    <col min="16129" max="16129" width="7.140625" style="44" customWidth="1"/>
    <col min="16130" max="16130" width="15.140625" style="44" customWidth="1"/>
    <col min="16131" max="16131" width="91.7109375" style="44" customWidth="1"/>
    <col min="16132" max="16132" width="14.7109375" style="44" customWidth="1"/>
    <col min="16133" max="16133" width="10.7109375" style="44" customWidth="1"/>
    <col min="16134" max="16134" width="14.7109375" style="44" customWidth="1"/>
    <col min="16135" max="16135" width="10.7109375" style="44" customWidth="1"/>
    <col min="16136" max="16136" width="16.85546875" style="44" customWidth="1"/>
    <col min="16137" max="16137" width="14.7109375" style="44" customWidth="1"/>
    <col min="16138" max="16384" width="9.140625" style="44"/>
  </cols>
  <sheetData>
    <row r="5" spans="1:9" ht="15.75" x14ac:dyDescent="0.25">
      <c r="A5" s="87" t="s">
        <v>0</v>
      </c>
    </row>
    <row r="6" spans="1:9" ht="15.75" x14ac:dyDescent="0.25">
      <c r="A6" s="83"/>
    </row>
    <row r="7" spans="1:9" x14ac:dyDescent="0.25">
      <c r="A7" s="178" t="s">
        <v>1</v>
      </c>
      <c r="B7" s="178"/>
      <c r="C7" s="178"/>
      <c r="D7" s="178"/>
      <c r="E7" s="178"/>
    </row>
    <row r="8" spans="1:9" ht="45" customHeight="1" x14ac:dyDescent="0.25">
      <c r="A8" s="201" t="s">
        <v>35</v>
      </c>
      <c r="B8" s="201"/>
      <c r="C8" s="201"/>
      <c r="D8" s="201"/>
      <c r="E8" s="201"/>
    </row>
    <row r="10" spans="1:9" ht="46.5" customHeight="1" x14ac:dyDescent="0.25">
      <c r="A10" s="85" t="s">
        <v>7</v>
      </c>
      <c r="B10" s="85" t="s">
        <v>36</v>
      </c>
      <c r="C10" s="85" t="s">
        <v>37</v>
      </c>
      <c r="D10" s="202" t="s">
        <v>38</v>
      </c>
      <c r="E10" s="203"/>
      <c r="F10" s="204" t="s">
        <v>39</v>
      </c>
      <c r="G10" s="205"/>
      <c r="H10" s="199" t="s">
        <v>40</v>
      </c>
      <c r="I10" s="200"/>
    </row>
    <row r="11" spans="1:9" ht="45" customHeight="1" x14ac:dyDescent="0.25">
      <c r="A11" s="94">
        <v>1</v>
      </c>
      <c r="B11" s="95"/>
      <c r="C11" s="96"/>
      <c r="D11" s="97"/>
      <c r="E11" s="104" t="str">
        <f>IFERROR(VLOOKUP(D11,Escalas!$A$22:$H$26,8,FALSE),"")</f>
        <v/>
      </c>
      <c r="F11" s="97"/>
      <c r="G11" s="108" t="str">
        <f>IFERROR(VLOOKUP(F11,Escalas!$A$31:$H$35,8,FALSE),"")</f>
        <v/>
      </c>
      <c r="H11" s="43" t="str">
        <f>IFERROR(IF(I11="","",IF(I11&lt;=4,"RISCO BAIXO",IF(I11&lt;=10,"RISCO MÉDIO",IF(I11&lt;=16,"RISCO ALTO",IF(I11&lt;=25,"RISCO EXTREMO",IF(I11&gt;=25,"RISCO EXTREMO")))))),"")</f>
        <v/>
      </c>
      <c r="I11" s="43" t="str">
        <f>IFERROR(E11*G11,"")</f>
        <v/>
      </c>
    </row>
    <row r="12" spans="1:9" ht="45" customHeight="1" x14ac:dyDescent="0.25">
      <c r="A12" s="98">
        <f t="shared" ref="A12:A18" si="0">A11+1</f>
        <v>2</v>
      </c>
      <c r="B12" s="99"/>
      <c r="C12" s="100"/>
      <c r="D12" s="101"/>
      <c r="E12" s="105" t="str">
        <f>IFERROR(VLOOKUP(D12,Escalas!$A$22:$H$26,8,FALSE),"")</f>
        <v/>
      </c>
      <c r="F12" s="101"/>
      <c r="G12" s="109" t="str">
        <f>IFERROR(VLOOKUP(F12,Escalas!$A$31:$H$35,8,FALSE),"")</f>
        <v/>
      </c>
      <c r="H12" s="43" t="str">
        <f>IFERROR(IF(I12="","",IF(I12&lt;=4,"RISCO BAIXO",IF(I12&lt;=10,"RISCO MÉDIO",IF(I12&lt;=16,"RISCO ALTO",IF(I12&lt;=25,"RISCO EXTREMO",IF(I12&gt;=25,"RISCO EXTREMO")))))),"")</f>
        <v/>
      </c>
      <c r="I12" s="43" t="str">
        <f t="shared" ref="I12:I18" si="1">IFERROR(E12*G12,"")</f>
        <v/>
      </c>
    </row>
    <row r="13" spans="1:9" ht="45" customHeight="1" x14ac:dyDescent="0.25">
      <c r="A13" s="94">
        <f t="shared" si="0"/>
        <v>3</v>
      </c>
      <c r="B13" s="95"/>
      <c r="C13" s="102"/>
      <c r="D13" s="97"/>
      <c r="E13" s="104" t="str">
        <f>IFERROR(VLOOKUP(D13,Escalas!$A$22:$H$26,8,FALSE),"")</f>
        <v/>
      </c>
      <c r="F13" s="97"/>
      <c r="G13" s="108" t="str">
        <f>IFERROR(VLOOKUP(F13,Escalas!$A$31:$H$35,8,FALSE),"")</f>
        <v/>
      </c>
      <c r="H13" s="43" t="str">
        <f t="shared" ref="H13:H18" si="2">IFERROR(IF(I13="","",IF(I13&lt;=4,"RISCO BAIXO",IF(I13&lt;=10,"RISCO MÉDIO",IF(I13&lt;=16,"RISCO ALTO",IF(I13&lt;=25,"RISCO EXTREMO",IF(I13&gt;=25,"RISCO EXTREMO")))))),"")</f>
        <v/>
      </c>
      <c r="I13" s="43" t="str">
        <f t="shared" si="1"/>
        <v/>
      </c>
    </row>
    <row r="14" spans="1:9" ht="45" customHeight="1" x14ac:dyDescent="0.25">
      <c r="A14" s="98">
        <f t="shared" si="0"/>
        <v>4</v>
      </c>
      <c r="B14" s="99"/>
      <c r="C14" s="103"/>
      <c r="D14" s="101"/>
      <c r="E14" s="105" t="str">
        <f>IFERROR(VLOOKUP(D14,Escalas!$A$22:$H$26,8,FALSE),"")</f>
        <v/>
      </c>
      <c r="F14" s="101"/>
      <c r="G14" s="109" t="str">
        <f>IFERROR(VLOOKUP(F14,Escalas!$A$31:$H$35,8,FALSE),"")</f>
        <v/>
      </c>
      <c r="H14" s="43" t="str">
        <f t="shared" si="2"/>
        <v/>
      </c>
      <c r="I14" s="43" t="str">
        <f t="shared" si="1"/>
        <v/>
      </c>
    </row>
    <row r="15" spans="1:9" ht="45" customHeight="1" x14ac:dyDescent="0.25">
      <c r="A15" s="94">
        <f t="shared" si="0"/>
        <v>5</v>
      </c>
      <c r="B15" s="95"/>
      <c r="C15" s="96"/>
      <c r="D15" s="97"/>
      <c r="E15" s="104" t="str">
        <f>IFERROR(VLOOKUP(D15,Escalas!$A$22:$H$26,8,FALSE),"")</f>
        <v/>
      </c>
      <c r="F15" s="97"/>
      <c r="G15" s="108" t="str">
        <f>IFERROR(VLOOKUP(F15,Escalas!$A$31:$H$35,8,FALSE),"")</f>
        <v/>
      </c>
      <c r="H15" s="43" t="str">
        <f t="shared" si="2"/>
        <v/>
      </c>
      <c r="I15" s="43" t="str">
        <f t="shared" si="1"/>
        <v/>
      </c>
    </row>
    <row r="16" spans="1:9" ht="45" customHeight="1" x14ac:dyDescent="0.25">
      <c r="A16" s="98">
        <f t="shared" si="0"/>
        <v>6</v>
      </c>
      <c r="B16" s="99"/>
      <c r="C16" s="100"/>
      <c r="D16" s="101"/>
      <c r="E16" s="105" t="str">
        <f>IFERROR(VLOOKUP(D16,Escalas!$A$22:$H$26,8,FALSE),"")</f>
        <v/>
      </c>
      <c r="F16" s="101"/>
      <c r="G16" s="109" t="str">
        <f>IFERROR(VLOOKUP(F16,Escalas!$A$31:$H$35,8,FALSE),"")</f>
        <v/>
      </c>
      <c r="H16" s="43" t="str">
        <f t="shared" si="2"/>
        <v/>
      </c>
      <c r="I16" s="43" t="str">
        <f t="shared" si="1"/>
        <v/>
      </c>
    </row>
    <row r="17" spans="1:9" ht="45" customHeight="1" x14ac:dyDescent="0.25">
      <c r="A17" s="94">
        <f t="shared" si="0"/>
        <v>7</v>
      </c>
      <c r="B17" s="95"/>
      <c r="C17" s="96"/>
      <c r="D17" s="97"/>
      <c r="E17" s="104" t="str">
        <f>IFERROR(VLOOKUP(D17,Escalas!$A$22:$H$26,8,FALSE),"")</f>
        <v/>
      </c>
      <c r="F17" s="97"/>
      <c r="G17" s="108" t="str">
        <f>IFERROR(VLOOKUP(F17,Escalas!$A$31:$H$35,8,FALSE),"")</f>
        <v/>
      </c>
      <c r="H17" s="43" t="str">
        <f t="shared" si="2"/>
        <v/>
      </c>
      <c r="I17" s="43" t="str">
        <f t="shared" si="1"/>
        <v/>
      </c>
    </row>
    <row r="18" spans="1:9" ht="45" customHeight="1" x14ac:dyDescent="0.25">
      <c r="A18" s="165">
        <f t="shared" si="0"/>
        <v>8</v>
      </c>
      <c r="B18" s="166"/>
      <c r="C18" s="167"/>
      <c r="D18" s="168"/>
      <c r="E18" s="169" t="str">
        <f>IFERROR(VLOOKUP(D18,Escalas!$A$22:$H$26,8,FALSE),"")</f>
        <v/>
      </c>
      <c r="F18" s="168"/>
      <c r="G18" s="132" t="str">
        <f>IFERROR(VLOOKUP(F18,Escalas!$A$31:$H$35,8,FALSE),"")</f>
        <v/>
      </c>
      <c r="H18" s="43" t="str">
        <f t="shared" si="2"/>
        <v/>
      </c>
      <c r="I18" s="43" t="str">
        <f t="shared" si="1"/>
        <v/>
      </c>
    </row>
  </sheetData>
  <sheetProtection algorithmName="SHA-512" hashValue="R+/D56tmRkb/VU8pvHYFYO15EHDyw3/472FQyRAB9OSqdvT03SVJ48ipNQbXt4XC2I74WnicLv6OQKIV8dPWAQ==" saltValue="gTQ8n28nDRk0kqZF0gCo0A==" spinCount="100000" sheet="1" objects="1" scenarios="1"/>
  <mergeCells count="5">
    <mergeCell ref="H10:I10"/>
    <mergeCell ref="A8:E8"/>
    <mergeCell ref="A7:E7"/>
    <mergeCell ref="D10:E10"/>
    <mergeCell ref="F10:G10"/>
  </mergeCells>
  <conditionalFormatting sqref="I11:I18">
    <cfRule type="cellIs" dxfId="57" priority="6" stopIfTrue="1" operator="between">
      <formula>20</formula>
      <formula>25</formula>
    </cfRule>
    <cfRule type="cellIs" dxfId="56" priority="7" stopIfTrue="1" operator="between">
      <formula>1</formula>
      <formula>4</formula>
    </cfRule>
    <cfRule type="cellIs" dxfId="55" priority="8" stopIfTrue="1" operator="between">
      <formula>12</formula>
      <formula>16</formula>
    </cfRule>
    <cfRule type="cellIs" dxfId="54" priority="9" stopIfTrue="1" operator="between">
      <formula>5</formula>
      <formula>10</formula>
    </cfRule>
    <cfRule type="cellIs" dxfId="53" priority="12" operator="between">
      <formula>5</formula>
      <formula>10</formula>
    </cfRule>
    <cfRule type="cellIs" dxfId="52" priority="13" stopIfTrue="1" operator="lessThan">
      <formula>10</formula>
    </cfRule>
  </conditionalFormatting>
  <dataValidations count="3">
    <dataValidation type="list" allowBlank="1" showInputMessage="1" showErrorMessage="1" sqref="WVJ982999:WVJ983058 IX11:IX18 ST11:ST18 ACP11:ACP18 AML11:AML18 AWH11:AWH18 BGD11:BGD18 BPZ11:BPZ18 BZV11:BZV18 CJR11:CJR18 CTN11:CTN18 DDJ11:DDJ18 DNF11:DNF18 DXB11:DXB18 EGX11:EGX18 EQT11:EQT18 FAP11:FAP18 FKL11:FKL18 FUH11:FUH18 GED11:GED18 GNZ11:GNZ18 GXV11:GXV18 HHR11:HHR18 HRN11:HRN18 IBJ11:IBJ18 ILF11:ILF18 IVB11:IVB18 JEX11:JEX18 JOT11:JOT18 JYP11:JYP18 KIL11:KIL18 KSH11:KSH18 LCD11:LCD18 LLZ11:LLZ18 LVV11:LVV18 MFR11:MFR18 MPN11:MPN18 MZJ11:MZJ18 NJF11:NJF18 NTB11:NTB18 OCX11:OCX18 OMT11:OMT18 OWP11:OWP18 PGL11:PGL18 PQH11:PQH18 QAD11:QAD18 QJZ11:QJZ18 QTV11:QTV18 RDR11:RDR18 RNN11:RNN18 RXJ11:RXJ18 SHF11:SHF18 SRB11:SRB18 TAX11:TAX18 TKT11:TKT18 TUP11:TUP18 UEL11:UEL18 UOH11:UOH18 UYD11:UYD18 VHZ11:VHZ18 VRV11:VRV18 WBR11:WBR18 WLN11:WLN18 WVJ11:WVJ18 B65495:B65554 IX65495:IX65554 ST65495:ST65554 ACP65495:ACP65554 AML65495:AML65554 AWH65495:AWH65554 BGD65495:BGD65554 BPZ65495:BPZ65554 BZV65495:BZV65554 CJR65495:CJR65554 CTN65495:CTN65554 DDJ65495:DDJ65554 DNF65495:DNF65554 DXB65495:DXB65554 EGX65495:EGX65554 EQT65495:EQT65554 FAP65495:FAP65554 FKL65495:FKL65554 FUH65495:FUH65554 GED65495:GED65554 GNZ65495:GNZ65554 GXV65495:GXV65554 HHR65495:HHR65554 HRN65495:HRN65554 IBJ65495:IBJ65554 ILF65495:ILF65554 IVB65495:IVB65554 JEX65495:JEX65554 JOT65495:JOT65554 JYP65495:JYP65554 KIL65495:KIL65554 KSH65495:KSH65554 LCD65495:LCD65554 LLZ65495:LLZ65554 LVV65495:LVV65554 MFR65495:MFR65554 MPN65495:MPN65554 MZJ65495:MZJ65554 NJF65495:NJF65554 NTB65495:NTB65554 OCX65495:OCX65554 OMT65495:OMT65554 OWP65495:OWP65554 PGL65495:PGL65554 PQH65495:PQH65554 QAD65495:QAD65554 QJZ65495:QJZ65554 QTV65495:QTV65554 RDR65495:RDR65554 RNN65495:RNN65554 RXJ65495:RXJ65554 SHF65495:SHF65554 SRB65495:SRB65554 TAX65495:TAX65554 TKT65495:TKT65554 TUP65495:TUP65554 UEL65495:UEL65554 UOH65495:UOH65554 UYD65495:UYD65554 VHZ65495:VHZ65554 VRV65495:VRV65554 WBR65495:WBR65554 WLN65495:WLN65554 WVJ65495:WVJ65554 B131031:B131090 IX131031:IX131090 ST131031:ST131090 ACP131031:ACP131090 AML131031:AML131090 AWH131031:AWH131090 BGD131031:BGD131090 BPZ131031:BPZ131090 BZV131031:BZV131090 CJR131031:CJR131090 CTN131031:CTN131090 DDJ131031:DDJ131090 DNF131031:DNF131090 DXB131031:DXB131090 EGX131031:EGX131090 EQT131031:EQT131090 FAP131031:FAP131090 FKL131031:FKL131090 FUH131031:FUH131090 GED131031:GED131090 GNZ131031:GNZ131090 GXV131031:GXV131090 HHR131031:HHR131090 HRN131031:HRN131090 IBJ131031:IBJ131090 ILF131031:ILF131090 IVB131031:IVB131090 JEX131031:JEX131090 JOT131031:JOT131090 JYP131031:JYP131090 KIL131031:KIL131090 KSH131031:KSH131090 LCD131031:LCD131090 LLZ131031:LLZ131090 LVV131031:LVV131090 MFR131031:MFR131090 MPN131031:MPN131090 MZJ131031:MZJ131090 NJF131031:NJF131090 NTB131031:NTB131090 OCX131031:OCX131090 OMT131031:OMT131090 OWP131031:OWP131090 PGL131031:PGL131090 PQH131031:PQH131090 QAD131031:QAD131090 QJZ131031:QJZ131090 QTV131031:QTV131090 RDR131031:RDR131090 RNN131031:RNN131090 RXJ131031:RXJ131090 SHF131031:SHF131090 SRB131031:SRB131090 TAX131031:TAX131090 TKT131031:TKT131090 TUP131031:TUP131090 UEL131031:UEL131090 UOH131031:UOH131090 UYD131031:UYD131090 VHZ131031:VHZ131090 VRV131031:VRV131090 WBR131031:WBR131090 WLN131031:WLN131090 WVJ131031:WVJ131090 B196567:B196626 IX196567:IX196626 ST196567:ST196626 ACP196567:ACP196626 AML196567:AML196626 AWH196567:AWH196626 BGD196567:BGD196626 BPZ196567:BPZ196626 BZV196567:BZV196626 CJR196567:CJR196626 CTN196567:CTN196626 DDJ196567:DDJ196626 DNF196567:DNF196626 DXB196567:DXB196626 EGX196567:EGX196626 EQT196567:EQT196626 FAP196567:FAP196626 FKL196567:FKL196626 FUH196567:FUH196626 GED196567:GED196626 GNZ196567:GNZ196626 GXV196567:GXV196626 HHR196567:HHR196626 HRN196567:HRN196626 IBJ196567:IBJ196626 ILF196567:ILF196626 IVB196567:IVB196626 JEX196567:JEX196626 JOT196567:JOT196626 JYP196567:JYP196626 KIL196567:KIL196626 KSH196567:KSH196626 LCD196567:LCD196626 LLZ196567:LLZ196626 LVV196567:LVV196626 MFR196567:MFR196626 MPN196567:MPN196626 MZJ196567:MZJ196626 NJF196567:NJF196626 NTB196567:NTB196626 OCX196567:OCX196626 OMT196567:OMT196626 OWP196567:OWP196626 PGL196567:PGL196626 PQH196567:PQH196626 QAD196567:QAD196626 QJZ196567:QJZ196626 QTV196567:QTV196626 RDR196567:RDR196626 RNN196567:RNN196626 RXJ196567:RXJ196626 SHF196567:SHF196626 SRB196567:SRB196626 TAX196567:TAX196626 TKT196567:TKT196626 TUP196567:TUP196626 UEL196567:UEL196626 UOH196567:UOH196626 UYD196567:UYD196626 VHZ196567:VHZ196626 VRV196567:VRV196626 WBR196567:WBR196626 WLN196567:WLN196626 WVJ196567:WVJ196626 B262103:B262162 IX262103:IX262162 ST262103:ST262162 ACP262103:ACP262162 AML262103:AML262162 AWH262103:AWH262162 BGD262103:BGD262162 BPZ262103:BPZ262162 BZV262103:BZV262162 CJR262103:CJR262162 CTN262103:CTN262162 DDJ262103:DDJ262162 DNF262103:DNF262162 DXB262103:DXB262162 EGX262103:EGX262162 EQT262103:EQT262162 FAP262103:FAP262162 FKL262103:FKL262162 FUH262103:FUH262162 GED262103:GED262162 GNZ262103:GNZ262162 GXV262103:GXV262162 HHR262103:HHR262162 HRN262103:HRN262162 IBJ262103:IBJ262162 ILF262103:ILF262162 IVB262103:IVB262162 JEX262103:JEX262162 JOT262103:JOT262162 JYP262103:JYP262162 KIL262103:KIL262162 KSH262103:KSH262162 LCD262103:LCD262162 LLZ262103:LLZ262162 LVV262103:LVV262162 MFR262103:MFR262162 MPN262103:MPN262162 MZJ262103:MZJ262162 NJF262103:NJF262162 NTB262103:NTB262162 OCX262103:OCX262162 OMT262103:OMT262162 OWP262103:OWP262162 PGL262103:PGL262162 PQH262103:PQH262162 QAD262103:QAD262162 QJZ262103:QJZ262162 QTV262103:QTV262162 RDR262103:RDR262162 RNN262103:RNN262162 RXJ262103:RXJ262162 SHF262103:SHF262162 SRB262103:SRB262162 TAX262103:TAX262162 TKT262103:TKT262162 TUP262103:TUP262162 UEL262103:UEL262162 UOH262103:UOH262162 UYD262103:UYD262162 VHZ262103:VHZ262162 VRV262103:VRV262162 WBR262103:WBR262162 WLN262103:WLN262162 WVJ262103:WVJ262162 B327639:B327698 IX327639:IX327698 ST327639:ST327698 ACP327639:ACP327698 AML327639:AML327698 AWH327639:AWH327698 BGD327639:BGD327698 BPZ327639:BPZ327698 BZV327639:BZV327698 CJR327639:CJR327698 CTN327639:CTN327698 DDJ327639:DDJ327698 DNF327639:DNF327698 DXB327639:DXB327698 EGX327639:EGX327698 EQT327639:EQT327698 FAP327639:FAP327698 FKL327639:FKL327698 FUH327639:FUH327698 GED327639:GED327698 GNZ327639:GNZ327698 GXV327639:GXV327698 HHR327639:HHR327698 HRN327639:HRN327698 IBJ327639:IBJ327698 ILF327639:ILF327698 IVB327639:IVB327698 JEX327639:JEX327698 JOT327639:JOT327698 JYP327639:JYP327698 KIL327639:KIL327698 KSH327639:KSH327698 LCD327639:LCD327698 LLZ327639:LLZ327698 LVV327639:LVV327698 MFR327639:MFR327698 MPN327639:MPN327698 MZJ327639:MZJ327698 NJF327639:NJF327698 NTB327639:NTB327698 OCX327639:OCX327698 OMT327639:OMT327698 OWP327639:OWP327698 PGL327639:PGL327698 PQH327639:PQH327698 QAD327639:QAD327698 QJZ327639:QJZ327698 QTV327639:QTV327698 RDR327639:RDR327698 RNN327639:RNN327698 RXJ327639:RXJ327698 SHF327639:SHF327698 SRB327639:SRB327698 TAX327639:TAX327698 TKT327639:TKT327698 TUP327639:TUP327698 UEL327639:UEL327698 UOH327639:UOH327698 UYD327639:UYD327698 VHZ327639:VHZ327698 VRV327639:VRV327698 WBR327639:WBR327698 WLN327639:WLN327698 WVJ327639:WVJ327698 B393175:B393234 IX393175:IX393234 ST393175:ST393234 ACP393175:ACP393234 AML393175:AML393234 AWH393175:AWH393234 BGD393175:BGD393234 BPZ393175:BPZ393234 BZV393175:BZV393234 CJR393175:CJR393234 CTN393175:CTN393234 DDJ393175:DDJ393234 DNF393175:DNF393234 DXB393175:DXB393234 EGX393175:EGX393234 EQT393175:EQT393234 FAP393175:FAP393234 FKL393175:FKL393234 FUH393175:FUH393234 GED393175:GED393234 GNZ393175:GNZ393234 GXV393175:GXV393234 HHR393175:HHR393234 HRN393175:HRN393234 IBJ393175:IBJ393234 ILF393175:ILF393234 IVB393175:IVB393234 JEX393175:JEX393234 JOT393175:JOT393234 JYP393175:JYP393234 KIL393175:KIL393234 KSH393175:KSH393234 LCD393175:LCD393234 LLZ393175:LLZ393234 LVV393175:LVV393234 MFR393175:MFR393234 MPN393175:MPN393234 MZJ393175:MZJ393234 NJF393175:NJF393234 NTB393175:NTB393234 OCX393175:OCX393234 OMT393175:OMT393234 OWP393175:OWP393234 PGL393175:PGL393234 PQH393175:PQH393234 QAD393175:QAD393234 QJZ393175:QJZ393234 QTV393175:QTV393234 RDR393175:RDR393234 RNN393175:RNN393234 RXJ393175:RXJ393234 SHF393175:SHF393234 SRB393175:SRB393234 TAX393175:TAX393234 TKT393175:TKT393234 TUP393175:TUP393234 UEL393175:UEL393234 UOH393175:UOH393234 UYD393175:UYD393234 VHZ393175:VHZ393234 VRV393175:VRV393234 WBR393175:WBR393234 WLN393175:WLN393234 WVJ393175:WVJ393234 B458711:B458770 IX458711:IX458770 ST458711:ST458770 ACP458711:ACP458770 AML458711:AML458770 AWH458711:AWH458770 BGD458711:BGD458770 BPZ458711:BPZ458770 BZV458711:BZV458770 CJR458711:CJR458770 CTN458711:CTN458770 DDJ458711:DDJ458770 DNF458711:DNF458770 DXB458711:DXB458770 EGX458711:EGX458770 EQT458711:EQT458770 FAP458711:FAP458770 FKL458711:FKL458770 FUH458711:FUH458770 GED458711:GED458770 GNZ458711:GNZ458770 GXV458711:GXV458770 HHR458711:HHR458770 HRN458711:HRN458770 IBJ458711:IBJ458770 ILF458711:ILF458770 IVB458711:IVB458770 JEX458711:JEX458770 JOT458711:JOT458770 JYP458711:JYP458770 KIL458711:KIL458770 KSH458711:KSH458770 LCD458711:LCD458770 LLZ458711:LLZ458770 LVV458711:LVV458770 MFR458711:MFR458770 MPN458711:MPN458770 MZJ458711:MZJ458770 NJF458711:NJF458770 NTB458711:NTB458770 OCX458711:OCX458770 OMT458711:OMT458770 OWP458711:OWP458770 PGL458711:PGL458770 PQH458711:PQH458770 QAD458711:QAD458770 QJZ458711:QJZ458770 QTV458711:QTV458770 RDR458711:RDR458770 RNN458711:RNN458770 RXJ458711:RXJ458770 SHF458711:SHF458770 SRB458711:SRB458770 TAX458711:TAX458770 TKT458711:TKT458770 TUP458711:TUP458770 UEL458711:UEL458770 UOH458711:UOH458770 UYD458711:UYD458770 VHZ458711:VHZ458770 VRV458711:VRV458770 WBR458711:WBR458770 WLN458711:WLN458770 WVJ458711:WVJ458770 B524247:B524306 IX524247:IX524306 ST524247:ST524306 ACP524247:ACP524306 AML524247:AML524306 AWH524247:AWH524306 BGD524247:BGD524306 BPZ524247:BPZ524306 BZV524247:BZV524306 CJR524247:CJR524306 CTN524247:CTN524306 DDJ524247:DDJ524306 DNF524247:DNF524306 DXB524247:DXB524306 EGX524247:EGX524306 EQT524247:EQT524306 FAP524247:FAP524306 FKL524247:FKL524306 FUH524247:FUH524306 GED524247:GED524306 GNZ524247:GNZ524306 GXV524247:GXV524306 HHR524247:HHR524306 HRN524247:HRN524306 IBJ524247:IBJ524306 ILF524247:ILF524306 IVB524247:IVB524306 JEX524247:JEX524306 JOT524247:JOT524306 JYP524247:JYP524306 KIL524247:KIL524306 KSH524247:KSH524306 LCD524247:LCD524306 LLZ524247:LLZ524306 LVV524247:LVV524306 MFR524247:MFR524306 MPN524247:MPN524306 MZJ524247:MZJ524306 NJF524247:NJF524306 NTB524247:NTB524306 OCX524247:OCX524306 OMT524247:OMT524306 OWP524247:OWP524306 PGL524247:PGL524306 PQH524247:PQH524306 QAD524247:QAD524306 QJZ524247:QJZ524306 QTV524247:QTV524306 RDR524247:RDR524306 RNN524247:RNN524306 RXJ524247:RXJ524306 SHF524247:SHF524306 SRB524247:SRB524306 TAX524247:TAX524306 TKT524247:TKT524306 TUP524247:TUP524306 UEL524247:UEL524306 UOH524247:UOH524306 UYD524247:UYD524306 VHZ524247:VHZ524306 VRV524247:VRV524306 WBR524247:WBR524306 WLN524247:WLN524306 WVJ524247:WVJ524306 B589783:B589842 IX589783:IX589842 ST589783:ST589842 ACP589783:ACP589842 AML589783:AML589842 AWH589783:AWH589842 BGD589783:BGD589842 BPZ589783:BPZ589842 BZV589783:BZV589842 CJR589783:CJR589842 CTN589783:CTN589842 DDJ589783:DDJ589842 DNF589783:DNF589842 DXB589783:DXB589842 EGX589783:EGX589842 EQT589783:EQT589842 FAP589783:FAP589842 FKL589783:FKL589842 FUH589783:FUH589842 GED589783:GED589842 GNZ589783:GNZ589842 GXV589783:GXV589842 HHR589783:HHR589842 HRN589783:HRN589842 IBJ589783:IBJ589842 ILF589783:ILF589842 IVB589783:IVB589842 JEX589783:JEX589842 JOT589783:JOT589842 JYP589783:JYP589842 KIL589783:KIL589842 KSH589783:KSH589842 LCD589783:LCD589842 LLZ589783:LLZ589842 LVV589783:LVV589842 MFR589783:MFR589842 MPN589783:MPN589842 MZJ589783:MZJ589842 NJF589783:NJF589842 NTB589783:NTB589842 OCX589783:OCX589842 OMT589783:OMT589842 OWP589783:OWP589842 PGL589783:PGL589842 PQH589783:PQH589842 QAD589783:QAD589842 QJZ589783:QJZ589842 QTV589783:QTV589842 RDR589783:RDR589842 RNN589783:RNN589842 RXJ589783:RXJ589842 SHF589783:SHF589842 SRB589783:SRB589842 TAX589783:TAX589842 TKT589783:TKT589842 TUP589783:TUP589842 UEL589783:UEL589842 UOH589783:UOH589842 UYD589783:UYD589842 VHZ589783:VHZ589842 VRV589783:VRV589842 WBR589783:WBR589842 WLN589783:WLN589842 WVJ589783:WVJ589842 B655319:B655378 IX655319:IX655378 ST655319:ST655378 ACP655319:ACP655378 AML655319:AML655378 AWH655319:AWH655378 BGD655319:BGD655378 BPZ655319:BPZ655378 BZV655319:BZV655378 CJR655319:CJR655378 CTN655319:CTN655378 DDJ655319:DDJ655378 DNF655319:DNF655378 DXB655319:DXB655378 EGX655319:EGX655378 EQT655319:EQT655378 FAP655319:FAP655378 FKL655319:FKL655378 FUH655319:FUH655378 GED655319:GED655378 GNZ655319:GNZ655378 GXV655319:GXV655378 HHR655319:HHR655378 HRN655319:HRN655378 IBJ655319:IBJ655378 ILF655319:ILF655378 IVB655319:IVB655378 JEX655319:JEX655378 JOT655319:JOT655378 JYP655319:JYP655378 KIL655319:KIL655378 KSH655319:KSH655378 LCD655319:LCD655378 LLZ655319:LLZ655378 LVV655319:LVV655378 MFR655319:MFR655378 MPN655319:MPN655378 MZJ655319:MZJ655378 NJF655319:NJF655378 NTB655319:NTB655378 OCX655319:OCX655378 OMT655319:OMT655378 OWP655319:OWP655378 PGL655319:PGL655378 PQH655319:PQH655378 QAD655319:QAD655378 QJZ655319:QJZ655378 QTV655319:QTV655378 RDR655319:RDR655378 RNN655319:RNN655378 RXJ655319:RXJ655378 SHF655319:SHF655378 SRB655319:SRB655378 TAX655319:TAX655378 TKT655319:TKT655378 TUP655319:TUP655378 UEL655319:UEL655378 UOH655319:UOH655378 UYD655319:UYD655378 VHZ655319:VHZ655378 VRV655319:VRV655378 WBR655319:WBR655378 WLN655319:WLN655378 WVJ655319:WVJ655378 B720855:B720914 IX720855:IX720914 ST720855:ST720914 ACP720855:ACP720914 AML720855:AML720914 AWH720855:AWH720914 BGD720855:BGD720914 BPZ720855:BPZ720914 BZV720855:BZV720914 CJR720855:CJR720914 CTN720855:CTN720914 DDJ720855:DDJ720914 DNF720855:DNF720914 DXB720855:DXB720914 EGX720855:EGX720914 EQT720855:EQT720914 FAP720855:FAP720914 FKL720855:FKL720914 FUH720855:FUH720914 GED720855:GED720914 GNZ720855:GNZ720914 GXV720855:GXV720914 HHR720855:HHR720914 HRN720855:HRN720914 IBJ720855:IBJ720914 ILF720855:ILF720914 IVB720855:IVB720914 JEX720855:JEX720914 JOT720855:JOT720914 JYP720855:JYP720914 KIL720855:KIL720914 KSH720855:KSH720914 LCD720855:LCD720914 LLZ720855:LLZ720914 LVV720855:LVV720914 MFR720855:MFR720914 MPN720855:MPN720914 MZJ720855:MZJ720914 NJF720855:NJF720914 NTB720855:NTB720914 OCX720855:OCX720914 OMT720855:OMT720914 OWP720855:OWP720914 PGL720855:PGL720914 PQH720855:PQH720914 QAD720855:QAD720914 QJZ720855:QJZ720914 QTV720855:QTV720914 RDR720855:RDR720914 RNN720855:RNN720914 RXJ720855:RXJ720914 SHF720855:SHF720914 SRB720855:SRB720914 TAX720855:TAX720914 TKT720855:TKT720914 TUP720855:TUP720914 UEL720855:UEL720914 UOH720855:UOH720914 UYD720855:UYD720914 VHZ720855:VHZ720914 VRV720855:VRV720914 WBR720855:WBR720914 WLN720855:WLN720914 WVJ720855:WVJ720914 B786391:B786450 IX786391:IX786450 ST786391:ST786450 ACP786391:ACP786450 AML786391:AML786450 AWH786391:AWH786450 BGD786391:BGD786450 BPZ786391:BPZ786450 BZV786391:BZV786450 CJR786391:CJR786450 CTN786391:CTN786450 DDJ786391:DDJ786450 DNF786391:DNF786450 DXB786391:DXB786450 EGX786391:EGX786450 EQT786391:EQT786450 FAP786391:FAP786450 FKL786391:FKL786450 FUH786391:FUH786450 GED786391:GED786450 GNZ786391:GNZ786450 GXV786391:GXV786450 HHR786391:HHR786450 HRN786391:HRN786450 IBJ786391:IBJ786450 ILF786391:ILF786450 IVB786391:IVB786450 JEX786391:JEX786450 JOT786391:JOT786450 JYP786391:JYP786450 KIL786391:KIL786450 KSH786391:KSH786450 LCD786391:LCD786450 LLZ786391:LLZ786450 LVV786391:LVV786450 MFR786391:MFR786450 MPN786391:MPN786450 MZJ786391:MZJ786450 NJF786391:NJF786450 NTB786391:NTB786450 OCX786391:OCX786450 OMT786391:OMT786450 OWP786391:OWP786450 PGL786391:PGL786450 PQH786391:PQH786450 QAD786391:QAD786450 QJZ786391:QJZ786450 QTV786391:QTV786450 RDR786391:RDR786450 RNN786391:RNN786450 RXJ786391:RXJ786450 SHF786391:SHF786450 SRB786391:SRB786450 TAX786391:TAX786450 TKT786391:TKT786450 TUP786391:TUP786450 UEL786391:UEL786450 UOH786391:UOH786450 UYD786391:UYD786450 VHZ786391:VHZ786450 VRV786391:VRV786450 WBR786391:WBR786450 WLN786391:WLN786450 WVJ786391:WVJ786450 B851927:B851986 IX851927:IX851986 ST851927:ST851986 ACP851927:ACP851986 AML851927:AML851986 AWH851927:AWH851986 BGD851927:BGD851986 BPZ851927:BPZ851986 BZV851927:BZV851986 CJR851927:CJR851986 CTN851927:CTN851986 DDJ851927:DDJ851986 DNF851927:DNF851986 DXB851927:DXB851986 EGX851927:EGX851986 EQT851927:EQT851986 FAP851927:FAP851986 FKL851927:FKL851986 FUH851927:FUH851986 GED851927:GED851986 GNZ851927:GNZ851986 GXV851927:GXV851986 HHR851927:HHR851986 HRN851927:HRN851986 IBJ851927:IBJ851986 ILF851927:ILF851986 IVB851927:IVB851986 JEX851927:JEX851986 JOT851927:JOT851986 JYP851927:JYP851986 KIL851927:KIL851986 KSH851927:KSH851986 LCD851927:LCD851986 LLZ851927:LLZ851986 LVV851927:LVV851986 MFR851927:MFR851986 MPN851927:MPN851986 MZJ851927:MZJ851986 NJF851927:NJF851986 NTB851927:NTB851986 OCX851927:OCX851986 OMT851927:OMT851986 OWP851927:OWP851986 PGL851927:PGL851986 PQH851927:PQH851986 QAD851927:QAD851986 QJZ851927:QJZ851986 QTV851927:QTV851986 RDR851927:RDR851986 RNN851927:RNN851986 RXJ851927:RXJ851986 SHF851927:SHF851986 SRB851927:SRB851986 TAX851927:TAX851986 TKT851927:TKT851986 TUP851927:TUP851986 UEL851927:UEL851986 UOH851927:UOH851986 UYD851927:UYD851986 VHZ851927:VHZ851986 VRV851927:VRV851986 WBR851927:WBR851986 WLN851927:WLN851986 WVJ851927:WVJ851986 B917463:B917522 IX917463:IX917522 ST917463:ST917522 ACP917463:ACP917522 AML917463:AML917522 AWH917463:AWH917522 BGD917463:BGD917522 BPZ917463:BPZ917522 BZV917463:BZV917522 CJR917463:CJR917522 CTN917463:CTN917522 DDJ917463:DDJ917522 DNF917463:DNF917522 DXB917463:DXB917522 EGX917463:EGX917522 EQT917463:EQT917522 FAP917463:FAP917522 FKL917463:FKL917522 FUH917463:FUH917522 GED917463:GED917522 GNZ917463:GNZ917522 GXV917463:GXV917522 HHR917463:HHR917522 HRN917463:HRN917522 IBJ917463:IBJ917522 ILF917463:ILF917522 IVB917463:IVB917522 JEX917463:JEX917522 JOT917463:JOT917522 JYP917463:JYP917522 KIL917463:KIL917522 KSH917463:KSH917522 LCD917463:LCD917522 LLZ917463:LLZ917522 LVV917463:LVV917522 MFR917463:MFR917522 MPN917463:MPN917522 MZJ917463:MZJ917522 NJF917463:NJF917522 NTB917463:NTB917522 OCX917463:OCX917522 OMT917463:OMT917522 OWP917463:OWP917522 PGL917463:PGL917522 PQH917463:PQH917522 QAD917463:QAD917522 QJZ917463:QJZ917522 QTV917463:QTV917522 RDR917463:RDR917522 RNN917463:RNN917522 RXJ917463:RXJ917522 SHF917463:SHF917522 SRB917463:SRB917522 TAX917463:TAX917522 TKT917463:TKT917522 TUP917463:TUP917522 UEL917463:UEL917522 UOH917463:UOH917522 UYD917463:UYD917522 VHZ917463:VHZ917522 VRV917463:VRV917522 WBR917463:WBR917522 WLN917463:WLN917522 WVJ917463:WVJ917522 B982999:B983058 IX982999:IX983058 ST982999:ST983058 ACP982999:ACP983058 AML982999:AML983058 AWH982999:AWH983058 BGD982999:BGD983058 BPZ982999:BPZ983058 BZV982999:BZV983058 CJR982999:CJR983058 CTN982999:CTN983058 DDJ982999:DDJ983058 DNF982999:DNF983058 DXB982999:DXB983058 EGX982999:EGX983058 EQT982999:EQT983058 FAP982999:FAP983058 FKL982999:FKL983058 FUH982999:FUH983058 GED982999:GED983058 GNZ982999:GNZ983058 GXV982999:GXV983058 HHR982999:HHR983058 HRN982999:HRN983058 IBJ982999:IBJ983058 ILF982999:ILF983058 IVB982999:IVB983058 JEX982999:JEX983058 JOT982999:JOT983058 JYP982999:JYP983058 KIL982999:KIL983058 KSH982999:KSH983058 LCD982999:LCD983058 LLZ982999:LLZ983058 LVV982999:LVV983058 MFR982999:MFR983058 MPN982999:MPN983058 MZJ982999:MZJ983058 NJF982999:NJF983058 NTB982999:NTB983058 OCX982999:OCX983058 OMT982999:OMT983058 OWP982999:OWP983058 PGL982999:PGL983058 PQH982999:PQH983058 QAD982999:QAD983058 QJZ982999:QJZ983058 QTV982999:QTV983058 RDR982999:RDR983058 RNN982999:RNN983058 RXJ982999:RXJ983058 SHF982999:SHF983058 SRB982999:SRB983058 TAX982999:TAX983058 TKT982999:TKT983058 TUP982999:TUP983058 UEL982999:UEL983058 UOH982999:UOH983058 UYD982999:UYD983058 VHZ982999:VHZ983058 VRV982999:VRV983058 WBR982999:WBR983058 WLN982999:WLN983058" xr:uid="{3FAD3A0F-7B0B-4C20-9723-8EA3FB1F46CB}">
      <formula1>FASE</formula1>
    </dataValidation>
    <dataValidation type="list" allowBlank="1" showInputMessage="1" showErrorMessage="1" sqref="WVL982999:WVL983058 IZ11:IZ18 SV11:SV18 ACR11:ACR18 AMN11:AMN18 AWJ11:AWJ18 BGF11:BGF18 BQB11:BQB18 BZX11:BZX18 CJT11:CJT18 CTP11:CTP18 DDL11:DDL18 DNH11:DNH18 DXD11:DXD18 EGZ11:EGZ18 EQV11:EQV18 FAR11:FAR18 FKN11:FKN18 FUJ11:FUJ18 GEF11:GEF18 GOB11:GOB18 GXX11:GXX18 HHT11:HHT18 HRP11:HRP18 IBL11:IBL18 ILH11:ILH18 IVD11:IVD18 JEZ11:JEZ18 JOV11:JOV18 JYR11:JYR18 KIN11:KIN18 KSJ11:KSJ18 LCF11:LCF18 LMB11:LMB18 LVX11:LVX18 MFT11:MFT18 MPP11:MPP18 MZL11:MZL18 NJH11:NJH18 NTD11:NTD18 OCZ11:OCZ18 OMV11:OMV18 OWR11:OWR18 PGN11:PGN18 PQJ11:PQJ18 QAF11:QAF18 QKB11:QKB18 QTX11:QTX18 RDT11:RDT18 RNP11:RNP18 RXL11:RXL18 SHH11:SHH18 SRD11:SRD18 TAZ11:TAZ18 TKV11:TKV18 TUR11:TUR18 UEN11:UEN18 UOJ11:UOJ18 UYF11:UYF18 VIB11:VIB18 VRX11:VRX18 WBT11:WBT18 WLP11:WLP18 WVL11:WVL18 D65495:D65554 IZ65495:IZ65554 SV65495:SV65554 ACR65495:ACR65554 AMN65495:AMN65554 AWJ65495:AWJ65554 BGF65495:BGF65554 BQB65495:BQB65554 BZX65495:BZX65554 CJT65495:CJT65554 CTP65495:CTP65554 DDL65495:DDL65554 DNH65495:DNH65554 DXD65495:DXD65554 EGZ65495:EGZ65554 EQV65495:EQV65554 FAR65495:FAR65554 FKN65495:FKN65554 FUJ65495:FUJ65554 GEF65495:GEF65554 GOB65495:GOB65554 GXX65495:GXX65554 HHT65495:HHT65554 HRP65495:HRP65554 IBL65495:IBL65554 ILH65495:ILH65554 IVD65495:IVD65554 JEZ65495:JEZ65554 JOV65495:JOV65554 JYR65495:JYR65554 KIN65495:KIN65554 KSJ65495:KSJ65554 LCF65495:LCF65554 LMB65495:LMB65554 LVX65495:LVX65554 MFT65495:MFT65554 MPP65495:MPP65554 MZL65495:MZL65554 NJH65495:NJH65554 NTD65495:NTD65554 OCZ65495:OCZ65554 OMV65495:OMV65554 OWR65495:OWR65554 PGN65495:PGN65554 PQJ65495:PQJ65554 QAF65495:QAF65554 QKB65495:QKB65554 QTX65495:QTX65554 RDT65495:RDT65554 RNP65495:RNP65554 RXL65495:RXL65554 SHH65495:SHH65554 SRD65495:SRD65554 TAZ65495:TAZ65554 TKV65495:TKV65554 TUR65495:TUR65554 UEN65495:UEN65554 UOJ65495:UOJ65554 UYF65495:UYF65554 VIB65495:VIB65554 VRX65495:VRX65554 WBT65495:WBT65554 WLP65495:WLP65554 WVL65495:WVL65554 D131031:D131090 IZ131031:IZ131090 SV131031:SV131090 ACR131031:ACR131090 AMN131031:AMN131090 AWJ131031:AWJ131090 BGF131031:BGF131090 BQB131031:BQB131090 BZX131031:BZX131090 CJT131031:CJT131090 CTP131031:CTP131090 DDL131031:DDL131090 DNH131031:DNH131090 DXD131031:DXD131090 EGZ131031:EGZ131090 EQV131031:EQV131090 FAR131031:FAR131090 FKN131031:FKN131090 FUJ131031:FUJ131090 GEF131031:GEF131090 GOB131031:GOB131090 GXX131031:GXX131090 HHT131031:HHT131090 HRP131031:HRP131090 IBL131031:IBL131090 ILH131031:ILH131090 IVD131031:IVD131090 JEZ131031:JEZ131090 JOV131031:JOV131090 JYR131031:JYR131090 KIN131031:KIN131090 KSJ131031:KSJ131090 LCF131031:LCF131090 LMB131031:LMB131090 LVX131031:LVX131090 MFT131031:MFT131090 MPP131031:MPP131090 MZL131031:MZL131090 NJH131031:NJH131090 NTD131031:NTD131090 OCZ131031:OCZ131090 OMV131031:OMV131090 OWR131031:OWR131090 PGN131031:PGN131090 PQJ131031:PQJ131090 QAF131031:QAF131090 QKB131031:QKB131090 QTX131031:QTX131090 RDT131031:RDT131090 RNP131031:RNP131090 RXL131031:RXL131090 SHH131031:SHH131090 SRD131031:SRD131090 TAZ131031:TAZ131090 TKV131031:TKV131090 TUR131031:TUR131090 UEN131031:UEN131090 UOJ131031:UOJ131090 UYF131031:UYF131090 VIB131031:VIB131090 VRX131031:VRX131090 WBT131031:WBT131090 WLP131031:WLP131090 WVL131031:WVL131090 D196567:D196626 IZ196567:IZ196626 SV196567:SV196626 ACR196567:ACR196626 AMN196567:AMN196626 AWJ196567:AWJ196626 BGF196567:BGF196626 BQB196567:BQB196626 BZX196567:BZX196626 CJT196567:CJT196626 CTP196567:CTP196626 DDL196567:DDL196626 DNH196567:DNH196626 DXD196567:DXD196626 EGZ196567:EGZ196626 EQV196567:EQV196626 FAR196567:FAR196626 FKN196567:FKN196626 FUJ196567:FUJ196626 GEF196567:GEF196626 GOB196567:GOB196626 GXX196567:GXX196626 HHT196567:HHT196626 HRP196567:HRP196626 IBL196567:IBL196626 ILH196567:ILH196626 IVD196567:IVD196626 JEZ196567:JEZ196626 JOV196567:JOV196626 JYR196567:JYR196626 KIN196567:KIN196626 KSJ196567:KSJ196626 LCF196567:LCF196626 LMB196567:LMB196626 LVX196567:LVX196626 MFT196567:MFT196626 MPP196567:MPP196626 MZL196567:MZL196626 NJH196567:NJH196626 NTD196567:NTD196626 OCZ196567:OCZ196626 OMV196567:OMV196626 OWR196567:OWR196626 PGN196567:PGN196626 PQJ196567:PQJ196626 QAF196567:QAF196626 QKB196567:QKB196626 QTX196567:QTX196626 RDT196567:RDT196626 RNP196567:RNP196626 RXL196567:RXL196626 SHH196567:SHH196626 SRD196567:SRD196626 TAZ196567:TAZ196626 TKV196567:TKV196626 TUR196567:TUR196626 UEN196567:UEN196626 UOJ196567:UOJ196626 UYF196567:UYF196626 VIB196567:VIB196626 VRX196567:VRX196626 WBT196567:WBT196626 WLP196567:WLP196626 WVL196567:WVL196626 D262103:D262162 IZ262103:IZ262162 SV262103:SV262162 ACR262103:ACR262162 AMN262103:AMN262162 AWJ262103:AWJ262162 BGF262103:BGF262162 BQB262103:BQB262162 BZX262103:BZX262162 CJT262103:CJT262162 CTP262103:CTP262162 DDL262103:DDL262162 DNH262103:DNH262162 DXD262103:DXD262162 EGZ262103:EGZ262162 EQV262103:EQV262162 FAR262103:FAR262162 FKN262103:FKN262162 FUJ262103:FUJ262162 GEF262103:GEF262162 GOB262103:GOB262162 GXX262103:GXX262162 HHT262103:HHT262162 HRP262103:HRP262162 IBL262103:IBL262162 ILH262103:ILH262162 IVD262103:IVD262162 JEZ262103:JEZ262162 JOV262103:JOV262162 JYR262103:JYR262162 KIN262103:KIN262162 KSJ262103:KSJ262162 LCF262103:LCF262162 LMB262103:LMB262162 LVX262103:LVX262162 MFT262103:MFT262162 MPP262103:MPP262162 MZL262103:MZL262162 NJH262103:NJH262162 NTD262103:NTD262162 OCZ262103:OCZ262162 OMV262103:OMV262162 OWR262103:OWR262162 PGN262103:PGN262162 PQJ262103:PQJ262162 QAF262103:QAF262162 QKB262103:QKB262162 QTX262103:QTX262162 RDT262103:RDT262162 RNP262103:RNP262162 RXL262103:RXL262162 SHH262103:SHH262162 SRD262103:SRD262162 TAZ262103:TAZ262162 TKV262103:TKV262162 TUR262103:TUR262162 UEN262103:UEN262162 UOJ262103:UOJ262162 UYF262103:UYF262162 VIB262103:VIB262162 VRX262103:VRX262162 WBT262103:WBT262162 WLP262103:WLP262162 WVL262103:WVL262162 D327639:D327698 IZ327639:IZ327698 SV327639:SV327698 ACR327639:ACR327698 AMN327639:AMN327698 AWJ327639:AWJ327698 BGF327639:BGF327698 BQB327639:BQB327698 BZX327639:BZX327698 CJT327639:CJT327698 CTP327639:CTP327698 DDL327639:DDL327698 DNH327639:DNH327698 DXD327639:DXD327698 EGZ327639:EGZ327698 EQV327639:EQV327698 FAR327639:FAR327698 FKN327639:FKN327698 FUJ327639:FUJ327698 GEF327639:GEF327698 GOB327639:GOB327698 GXX327639:GXX327698 HHT327639:HHT327698 HRP327639:HRP327698 IBL327639:IBL327698 ILH327639:ILH327698 IVD327639:IVD327698 JEZ327639:JEZ327698 JOV327639:JOV327698 JYR327639:JYR327698 KIN327639:KIN327698 KSJ327639:KSJ327698 LCF327639:LCF327698 LMB327639:LMB327698 LVX327639:LVX327698 MFT327639:MFT327698 MPP327639:MPP327698 MZL327639:MZL327698 NJH327639:NJH327698 NTD327639:NTD327698 OCZ327639:OCZ327698 OMV327639:OMV327698 OWR327639:OWR327698 PGN327639:PGN327698 PQJ327639:PQJ327698 QAF327639:QAF327698 QKB327639:QKB327698 QTX327639:QTX327698 RDT327639:RDT327698 RNP327639:RNP327698 RXL327639:RXL327698 SHH327639:SHH327698 SRD327639:SRD327698 TAZ327639:TAZ327698 TKV327639:TKV327698 TUR327639:TUR327698 UEN327639:UEN327698 UOJ327639:UOJ327698 UYF327639:UYF327698 VIB327639:VIB327698 VRX327639:VRX327698 WBT327639:WBT327698 WLP327639:WLP327698 WVL327639:WVL327698 D393175:D393234 IZ393175:IZ393234 SV393175:SV393234 ACR393175:ACR393234 AMN393175:AMN393234 AWJ393175:AWJ393234 BGF393175:BGF393234 BQB393175:BQB393234 BZX393175:BZX393234 CJT393175:CJT393234 CTP393175:CTP393234 DDL393175:DDL393234 DNH393175:DNH393234 DXD393175:DXD393234 EGZ393175:EGZ393234 EQV393175:EQV393234 FAR393175:FAR393234 FKN393175:FKN393234 FUJ393175:FUJ393234 GEF393175:GEF393234 GOB393175:GOB393234 GXX393175:GXX393234 HHT393175:HHT393234 HRP393175:HRP393234 IBL393175:IBL393234 ILH393175:ILH393234 IVD393175:IVD393234 JEZ393175:JEZ393234 JOV393175:JOV393234 JYR393175:JYR393234 KIN393175:KIN393234 KSJ393175:KSJ393234 LCF393175:LCF393234 LMB393175:LMB393234 LVX393175:LVX393234 MFT393175:MFT393234 MPP393175:MPP393234 MZL393175:MZL393234 NJH393175:NJH393234 NTD393175:NTD393234 OCZ393175:OCZ393234 OMV393175:OMV393234 OWR393175:OWR393234 PGN393175:PGN393234 PQJ393175:PQJ393234 QAF393175:QAF393234 QKB393175:QKB393234 QTX393175:QTX393234 RDT393175:RDT393234 RNP393175:RNP393234 RXL393175:RXL393234 SHH393175:SHH393234 SRD393175:SRD393234 TAZ393175:TAZ393234 TKV393175:TKV393234 TUR393175:TUR393234 UEN393175:UEN393234 UOJ393175:UOJ393234 UYF393175:UYF393234 VIB393175:VIB393234 VRX393175:VRX393234 WBT393175:WBT393234 WLP393175:WLP393234 WVL393175:WVL393234 D458711:D458770 IZ458711:IZ458770 SV458711:SV458770 ACR458711:ACR458770 AMN458711:AMN458770 AWJ458711:AWJ458770 BGF458711:BGF458770 BQB458711:BQB458770 BZX458711:BZX458770 CJT458711:CJT458770 CTP458711:CTP458770 DDL458711:DDL458770 DNH458711:DNH458770 DXD458711:DXD458770 EGZ458711:EGZ458770 EQV458711:EQV458770 FAR458711:FAR458770 FKN458711:FKN458770 FUJ458711:FUJ458770 GEF458711:GEF458770 GOB458711:GOB458770 GXX458711:GXX458770 HHT458711:HHT458770 HRP458711:HRP458770 IBL458711:IBL458770 ILH458711:ILH458770 IVD458711:IVD458770 JEZ458711:JEZ458770 JOV458711:JOV458770 JYR458711:JYR458770 KIN458711:KIN458770 KSJ458711:KSJ458770 LCF458711:LCF458770 LMB458711:LMB458770 LVX458711:LVX458770 MFT458711:MFT458770 MPP458711:MPP458770 MZL458711:MZL458770 NJH458711:NJH458770 NTD458711:NTD458770 OCZ458711:OCZ458770 OMV458711:OMV458770 OWR458711:OWR458770 PGN458711:PGN458770 PQJ458711:PQJ458770 QAF458711:QAF458770 QKB458711:QKB458770 QTX458711:QTX458770 RDT458711:RDT458770 RNP458711:RNP458770 RXL458711:RXL458770 SHH458711:SHH458770 SRD458711:SRD458770 TAZ458711:TAZ458770 TKV458711:TKV458770 TUR458711:TUR458770 UEN458711:UEN458770 UOJ458711:UOJ458770 UYF458711:UYF458770 VIB458711:VIB458770 VRX458711:VRX458770 WBT458711:WBT458770 WLP458711:WLP458770 WVL458711:WVL458770 D524247:D524306 IZ524247:IZ524306 SV524247:SV524306 ACR524247:ACR524306 AMN524247:AMN524306 AWJ524247:AWJ524306 BGF524247:BGF524306 BQB524247:BQB524306 BZX524247:BZX524306 CJT524247:CJT524306 CTP524247:CTP524306 DDL524247:DDL524306 DNH524247:DNH524306 DXD524247:DXD524306 EGZ524247:EGZ524306 EQV524247:EQV524306 FAR524247:FAR524306 FKN524247:FKN524306 FUJ524247:FUJ524306 GEF524247:GEF524306 GOB524247:GOB524306 GXX524247:GXX524306 HHT524247:HHT524306 HRP524247:HRP524306 IBL524247:IBL524306 ILH524247:ILH524306 IVD524247:IVD524306 JEZ524247:JEZ524306 JOV524247:JOV524306 JYR524247:JYR524306 KIN524247:KIN524306 KSJ524247:KSJ524306 LCF524247:LCF524306 LMB524247:LMB524306 LVX524247:LVX524306 MFT524247:MFT524306 MPP524247:MPP524306 MZL524247:MZL524306 NJH524247:NJH524306 NTD524247:NTD524306 OCZ524247:OCZ524306 OMV524247:OMV524306 OWR524247:OWR524306 PGN524247:PGN524306 PQJ524247:PQJ524306 QAF524247:QAF524306 QKB524247:QKB524306 QTX524247:QTX524306 RDT524247:RDT524306 RNP524247:RNP524306 RXL524247:RXL524306 SHH524247:SHH524306 SRD524247:SRD524306 TAZ524247:TAZ524306 TKV524247:TKV524306 TUR524247:TUR524306 UEN524247:UEN524306 UOJ524247:UOJ524306 UYF524247:UYF524306 VIB524247:VIB524306 VRX524247:VRX524306 WBT524247:WBT524306 WLP524247:WLP524306 WVL524247:WVL524306 D589783:D589842 IZ589783:IZ589842 SV589783:SV589842 ACR589783:ACR589842 AMN589783:AMN589842 AWJ589783:AWJ589842 BGF589783:BGF589842 BQB589783:BQB589842 BZX589783:BZX589842 CJT589783:CJT589842 CTP589783:CTP589842 DDL589783:DDL589842 DNH589783:DNH589842 DXD589783:DXD589842 EGZ589783:EGZ589842 EQV589783:EQV589842 FAR589783:FAR589842 FKN589783:FKN589842 FUJ589783:FUJ589842 GEF589783:GEF589842 GOB589783:GOB589842 GXX589783:GXX589842 HHT589783:HHT589842 HRP589783:HRP589842 IBL589783:IBL589842 ILH589783:ILH589842 IVD589783:IVD589842 JEZ589783:JEZ589842 JOV589783:JOV589842 JYR589783:JYR589842 KIN589783:KIN589842 KSJ589783:KSJ589842 LCF589783:LCF589842 LMB589783:LMB589842 LVX589783:LVX589842 MFT589783:MFT589842 MPP589783:MPP589842 MZL589783:MZL589842 NJH589783:NJH589842 NTD589783:NTD589842 OCZ589783:OCZ589842 OMV589783:OMV589842 OWR589783:OWR589842 PGN589783:PGN589842 PQJ589783:PQJ589842 QAF589783:QAF589842 QKB589783:QKB589842 QTX589783:QTX589842 RDT589783:RDT589842 RNP589783:RNP589842 RXL589783:RXL589842 SHH589783:SHH589842 SRD589783:SRD589842 TAZ589783:TAZ589842 TKV589783:TKV589842 TUR589783:TUR589842 UEN589783:UEN589842 UOJ589783:UOJ589842 UYF589783:UYF589842 VIB589783:VIB589842 VRX589783:VRX589842 WBT589783:WBT589842 WLP589783:WLP589842 WVL589783:WVL589842 D655319:D655378 IZ655319:IZ655378 SV655319:SV655378 ACR655319:ACR655378 AMN655319:AMN655378 AWJ655319:AWJ655378 BGF655319:BGF655378 BQB655319:BQB655378 BZX655319:BZX655378 CJT655319:CJT655378 CTP655319:CTP655378 DDL655319:DDL655378 DNH655319:DNH655378 DXD655319:DXD655378 EGZ655319:EGZ655378 EQV655319:EQV655378 FAR655319:FAR655378 FKN655319:FKN655378 FUJ655319:FUJ655378 GEF655319:GEF655378 GOB655319:GOB655378 GXX655319:GXX655378 HHT655319:HHT655378 HRP655319:HRP655378 IBL655319:IBL655378 ILH655319:ILH655378 IVD655319:IVD655378 JEZ655319:JEZ655378 JOV655319:JOV655378 JYR655319:JYR655378 KIN655319:KIN655378 KSJ655319:KSJ655378 LCF655319:LCF655378 LMB655319:LMB655378 LVX655319:LVX655378 MFT655319:MFT655378 MPP655319:MPP655378 MZL655319:MZL655378 NJH655319:NJH655378 NTD655319:NTD655378 OCZ655319:OCZ655378 OMV655319:OMV655378 OWR655319:OWR655378 PGN655319:PGN655378 PQJ655319:PQJ655378 QAF655319:QAF655378 QKB655319:QKB655378 QTX655319:QTX655378 RDT655319:RDT655378 RNP655319:RNP655378 RXL655319:RXL655378 SHH655319:SHH655378 SRD655319:SRD655378 TAZ655319:TAZ655378 TKV655319:TKV655378 TUR655319:TUR655378 UEN655319:UEN655378 UOJ655319:UOJ655378 UYF655319:UYF655378 VIB655319:VIB655378 VRX655319:VRX655378 WBT655319:WBT655378 WLP655319:WLP655378 WVL655319:WVL655378 D720855:D720914 IZ720855:IZ720914 SV720855:SV720914 ACR720855:ACR720914 AMN720855:AMN720914 AWJ720855:AWJ720914 BGF720855:BGF720914 BQB720855:BQB720914 BZX720855:BZX720914 CJT720855:CJT720914 CTP720855:CTP720914 DDL720855:DDL720914 DNH720855:DNH720914 DXD720855:DXD720914 EGZ720855:EGZ720914 EQV720855:EQV720914 FAR720855:FAR720914 FKN720855:FKN720914 FUJ720855:FUJ720914 GEF720855:GEF720914 GOB720855:GOB720914 GXX720855:GXX720914 HHT720855:HHT720914 HRP720855:HRP720914 IBL720855:IBL720914 ILH720855:ILH720914 IVD720855:IVD720914 JEZ720855:JEZ720914 JOV720855:JOV720914 JYR720855:JYR720914 KIN720855:KIN720914 KSJ720855:KSJ720914 LCF720855:LCF720914 LMB720855:LMB720914 LVX720855:LVX720914 MFT720855:MFT720914 MPP720855:MPP720914 MZL720855:MZL720914 NJH720855:NJH720914 NTD720855:NTD720914 OCZ720855:OCZ720914 OMV720855:OMV720914 OWR720855:OWR720914 PGN720855:PGN720914 PQJ720855:PQJ720914 QAF720855:QAF720914 QKB720855:QKB720914 QTX720855:QTX720914 RDT720855:RDT720914 RNP720855:RNP720914 RXL720855:RXL720914 SHH720855:SHH720914 SRD720855:SRD720914 TAZ720855:TAZ720914 TKV720855:TKV720914 TUR720855:TUR720914 UEN720855:UEN720914 UOJ720855:UOJ720914 UYF720855:UYF720914 VIB720855:VIB720914 VRX720855:VRX720914 WBT720855:WBT720914 WLP720855:WLP720914 WVL720855:WVL720914 D786391:D786450 IZ786391:IZ786450 SV786391:SV786450 ACR786391:ACR786450 AMN786391:AMN786450 AWJ786391:AWJ786450 BGF786391:BGF786450 BQB786391:BQB786450 BZX786391:BZX786450 CJT786391:CJT786450 CTP786391:CTP786450 DDL786391:DDL786450 DNH786391:DNH786450 DXD786391:DXD786450 EGZ786391:EGZ786450 EQV786391:EQV786450 FAR786391:FAR786450 FKN786391:FKN786450 FUJ786391:FUJ786450 GEF786391:GEF786450 GOB786391:GOB786450 GXX786391:GXX786450 HHT786391:HHT786450 HRP786391:HRP786450 IBL786391:IBL786450 ILH786391:ILH786450 IVD786391:IVD786450 JEZ786391:JEZ786450 JOV786391:JOV786450 JYR786391:JYR786450 KIN786391:KIN786450 KSJ786391:KSJ786450 LCF786391:LCF786450 LMB786391:LMB786450 LVX786391:LVX786450 MFT786391:MFT786450 MPP786391:MPP786450 MZL786391:MZL786450 NJH786391:NJH786450 NTD786391:NTD786450 OCZ786391:OCZ786450 OMV786391:OMV786450 OWR786391:OWR786450 PGN786391:PGN786450 PQJ786391:PQJ786450 QAF786391:QAF786450 QKB786391:QKB786450 QTX786391:QTX786450 RDT786391:RDT786450 RNP786391:RNP786450 RXL786391:RXL786450 SHH786391:SHH786450 SRD786391:SRD786450 TAZ786391:TAZ786450 TKV786391:TKV786450 TUR786391:TUR786450 UEN786391:UEN786450 UOJ786391:UOJ786450 UYF786391:UYF786450 VIB786391:VIB786450 VRX786391:VRX786450 WBT786391:WBT786450 WLP786391:WLP786450 WVL786391:WVL786450 D851927:D851986 IZ851927:IZ851986 SV851927:SV851986 ACR851927:ACR851986 AMN851927:AMN851986 AWJ851927:AWJ851986 BGF851927:BGF851986 BQB851927:BQB851986 BZX851927:BZX851986 CJT851927:CJT851986 CTP851927:CTP851986 DDL851927:DDL851986 DNH851927:DNH851986 DXD851927:DXD851986 EGZ851927:EGZ851986 EQV851927:EQV851986 FAR851927:FAR851986 FKN851927:FKN851986 FUJ851927:FUJ851986 GEF851927:GEF851986 GOB851927:GOB851986 GXX851927:GXX851986 HHT851927:HHT851986 HRP851927:HRP851986 IBL851927:IBL851986 ILH851927:ILH851986 IVD851927:IVD851986 JEZ851927:JEZ851986 JOV851927:JOV851986 JYR851927:JYR851986 KIN851927:KIN851986 KSJ851927:KSJ851986 LCF851927:LCF851986 LMB851927:LMB851986 LVX851927:LVX851986 MFT851927:MFT851986 MPP851927:MPP851986 MZL851927:MZL851986 NJH851927:NJH851986 NTD851927:NTD851986 OCZ851927:OCZ851986 OMV851927:OMV851986 OWR851927:OWR851986 PGN851927:PGN851986 PQJ851927:PQJ851986 QAF851927:QAF851986 QKB851927:QKB851986 QTX851927:QTX851986 RDT851927:RDT851986 RNP851927:RNP851986 RXL851927:RXL851986 SHH851927:SHH851986 SRD851927:SRD851986 TAZ851927:TAZ851986 TKV851927:TKV851986 TUR851927:TUR851986 UEN851927:UEN851986 UOJ851927:UOJ851986 UYF851927:UYF851986 VIB851927:VIB851986 VRX851927:VRX851986 WBT851927:WBT851986 WLP851927:WLP851986 WVL851927:WVL851986 D917463:D917522 IZ917463:IZ917522 SV917463:SV917522 ACR917463:ACR917522 AMN917463:AMN917522 AWJ917463:AWJ917522 BGF917463:BGF917522 BQB917463:BQB917522 BZX917463:BZX917522 CJT917463:CJT917522 CTP917463:CTP917522 DDL917463:DDL917522 DNH917463:DNH917522 DXD917463:DXD917522 EGZ917463:EGZ917522 EQV917463:EQV917522 FAR917463:FAR917522 FKN917463:FKN917522 FUJ917463:FUJ917522 GEF917463:GEF917522 GOB917463:GOB917522 GXX917463:GXX917522 HHT917463:HHT917522 HRP917463:HRP917522 IBL917463:IBL917522 ILH917463:ILH917522 IVD917463:IVD917522 JEZ917463:JEZ917522 JOV917463:JOV917522 JYR917463:JYR917522 KIN917463:KIN917522 KSJ917463:KSJ917522 LCF917463:LCF917522 LMB917463:LMB917522 LVX917463:LVX917522 MFT917463:MFT917522 MPP917463:MPP917522 MZL917463:MZL917522 NJH917463:NJH917522 NTD917463:NTD917522 OCZ917463:OCZ917522 OMV917463:OMV917522 OWR917463:OWR917522 PGN917463:PGN917522 PQJ917463:PQJ917522 QAF917463:QAF917522 QKB917463:QKB917522 QTX917463:QTX917522 RDT917463:RDT917522 RNP917463:RNP917522 RXL917463:RXL917522 SHH917463:SHH917522 SRD917463:SRD917522 TAZ917463:TAZ917522 TKV917463:TKV917522 TUR917463:TUR917522 UEN917463:UEN917522 UOJ917463:UOJ917522 UYF917463:UYF917522 VIB917463:VIB917522 VRX917463:VRX917522 WBT917463:WBT917522 WLP917463:WLP917522 WVL917463:WVL917522 D982999:D983058 IZ982999:IZ983058 SV982999:SV983058 ACR982999:ACR983058 AMN982999:AMN983058 AWJ982999:AWJ983058 BGF982999:BGF983058 BQB982999:BQB983058 BZX982999:BZX983058 CJT982999:CJT983058 CTP982999:CTP983058 DDL982999:DDL983058 DNH982999:DNH983058 DXD982999:DXD983058 EGZ982999:EGZ983058 EQV982999:EQV983058 FAR982999:FAR983058 FKN982999:FKN983058 FUJ982999:FUJ983058 GEF982999:GEF983058 GOB982999:GOB983058 GXX982999:GXX983058 HHT982999:HHT983058 HRP982999:HRP983058 IBL982999:IBL983058 ILH982999:ILH983058 IVD982999:IVD983058 JEZ982999:JEZ983058 JOV982999:JOV983058 JYR982999:JYR983058 KIN982999:KIN983058 KSJ982999:KSJ983058 LCF982999:LCF983058 LMB982999:LMB983058 LVX982999:LVX983058 MFT982999:MFT983058 MPP982999:MPP983058 MZL982999:MZL983058 NJH982999:NJH983058 NTD982999:NTD983058 OCZ982999:OCZ983058 OMV982999:OMV983058 OWR982999:OWR983058 PGN982999:PGN983058 PQJ982999:PQJ983058 QAF982999:QAF983058 QKB982999:QKB983058 QTX982999:QTX983058 RDT982999:RDT983058 RNP982999:RNP983058 RXL982999:RXL983058 SHH982999:SHH983058 SRD982999:SRD983058 TAZ982999:TAZ983058 TKV982999:TKV983058 TUR982999:TUR983058 UEN982999:UEN983058 UOJ982999:UOJ983058 UYF982999:UYF983058 VIB982999:VIB983058 VRX982999:VRX983058 WBT982999:WBT983058 WLP982999:WLP983058" xr:uid="{FC5EA8DF-5D72-4638-9EBC-FFEDE5895021}">
      <formula1>PROBABILIDADE</formula1>
    </dataValidation>
    <dataValidation type="list" allowBlank="1" showInputMessage="1" showErrorMessage="1" sqref="WVN982999:WVN983058 JB11:JB18 SX11:SX18 ACT11:ACT18 AMP11:AMP18 AWL11:AWL18 BGH11:BGH18 BQD11:BQD18 BZZ11:BZZ18 CJV11:CJV18 CTR11:CTR18 DDN11:DDN18 DNJ11:DNJ18 DXF11:DXF18 EHB11:EHB18 EQX11:EQX18 FAT11:FAT18 FKP11:FKP18 FUL11:FUL18 GEH11:GEH18 GOD11:GOD18 GXZ11:GXZ18 HHV11:HHV18 HRR11:HRR18 IBN11:IBN18 ILJ11:ILJ18 IVF11:IVF18 JFB11:JFB18 JOX11:JOX18 JYT11:JYT18 KIP11:KIP18 KSL11:KSL18 LCH11:LCH18 LMD11:LMD18 LVZ11:LVZ18 MFV11:MFV18 MPR11:MPR18 MZN11:MZN18 NJJ11:NJJ18 NTF11:NTF18 ODB11:ODB18 OMX11:OMX18 OWT11:OWT18 PGP11:PGP18 PQL11:PQL18 QAH11:QAH18 QKD11:QKD18 QTZ11:QTZ18 RDV11:RDV18 RNR11:RNR18 RXN11:RXN18 SHJ11:SHJ18 SRF11:SRF18 TBB11:TBB18 TKX11:TKX18 TUT11:TUT18 UEP11:UEP18 UOL11:UOL18 UYH11:UYH18 VID11:VID18 VRZ11:VRZ18 WBV11:WBV18 WLR11:WLR18 WVN11:WVN18 F65495:F65554 JB65495:JB65554 SX65495:SX65554 ACT65495:ACT65554 AMP65495:AMP65554 AWL65495:AWL65554 BGH65495:BGH65554 BQD65495:BQD65554 BZZ65495:BZZ65554 CJV65495:CJV65554 CTR65495:CTR65554 DDN65495:DDN65554 DNJ65495:DNJ65554 DXF65495:DXF65554 EHB65495:EHB65554 EQX65495:EQX65554 FAT65495:FAT65554 FKP65495:FKP65554 FUL65495:FUL65554 GEH65495:GEH65554 GOD65495:GOD65554 GXZ65495:GXZ65554 HHV65495:HHV65554 HRR65495:HRR65554 IBN65495:IBN65554 ILJ65495:ILJ65554 IVF65495:IVF65554 JFB65495:JFB65554 JOX65495:JOX65554 JYT65495:JYT65554 KIP65495:KIP65554 KSL65495:KSL65554 LCH65495:LCH65554 LMD65495:LMD65554 LVZ65495:LVZ65554 MFV65495:MFV65554 MPR65495:MPR65554 MZN65495:MZN65554 NJJ65495:NJJ65554 NTF65495:NTF65554 ODB65495:ODB65554 OMX65495:OMX65554 OWT65495:OWT65554 PGP65495:PGP65554 PQL65495:PQL65554 QAH65495:QAH65554 QKD65495:QKD65554 QTZ65495:QTZ65554 RDV65495:RDV65554 RNR65495:RNR65554 RXN65495:RXN65554 SHJ65495:SHJ65554 SRF65495:SRF65554 TBB65495:TBB65554 TKX65495:TKX65554 TUT65495:TUT65554 UEP65495:UEP65554 UOL65495:UOL65554 UYH65495:UYH65554 VID65495:VID65554 VRZ65495:VRZ65554 WBV65495:WBV65554 WLR65495:WLR65554 WVN65495:WVN65554 F131031:F131090 JB131031:JB131090 SX131031:SX131090 ACT131031:ACT131090 AMP131031:AMP131090 AWL131031:AWL131090 BGH131031:BGH131090 BQD131031:BQD131090 BZZ131031:BZZ131090 CJV131031:CJV131090 CTR131031:CTR131090 DDN131031:DDN131090 DNJ131031:DNJ131090 DXF131031:DXF131090 EHB131031:EHB131090 EQX131031:EQX131090 FAT131031:FAT131090 FKP131031:FKP131090 FUL131031:FUL131090 GEH131031:GEH131090 GOD131031:GOD131090 GXZ131031:GXZ131090 HHV131031:HHV131090 HRR131031:HRR131090 IBN131031:IBN131090 ILJ131031:ILJ131090 IVF131031:IVF131090 JFB131031:JFB131090 JOX131031:JOX131090 JYT131031:JYT131090 KIP131031:KIP131090 KSL131031:KSL131090 LCH131031:LCH131090 LMD131031:LMD131090 LVZ131031:LVZ131090 MFV131031:MFV131090 MPR131031:MPR131090 MZN131031:MZN131090 NJJ131031:NJJ131090 NTF131031:NTF131090 ODB131031:ODB131090 OMX131031:OMX131090 OWT131031:OWT131090 PGP131031:PGP131090 PQL131031:PQL131090 QAH131031:QAH131090 QKD131031:QKD131090 QTZ131031:QTZ131090 RDV131031:RDV131090 RNR131031:RNR131090 RXN131031:RXN131090 SHJ131031:SHJ131090 SRF131031:SRF131090 TBB131031:TBB131090 TKX131031:TKX131090 TUT131031:TUT131090 UEP131031:UEP131090 UOL131031:UOL131090 UYH131031:UYH131090 VID131031:VID131090 VRZ131031:VRZ131090 WBV131031:WBV131090 WLR131031:WLR131090 WVN131031:WVN131090 F196567:F196626 JB196567:JB196626 SX196567:SX196626 ACT196567:ACT196626 AMP196567:AMP196626 AWL196567:AWL196626 BGH196567:BGH196626 BQD196567:BQD196626 BZZ196567:BZZ196626 CJV196567:CJV196626 CTR196567:CTR196626 DDN196567:DDN196626 DNJ196567:DNJ196626 DXF196567:DXF196626 EHB196567:EHB196626 EQX196567:EQX196626 FAT196567:FAT196626 FKP196567:FKP196626 FUL196567:FUL196626 GEH196567:GEH196626 GOD196567:GOD196626 GXZ196567:GXZ196626 HHV196567:HHV196626 HRR196567:HRR196626 IBN196567:IBN196626 ILJ196567:ILJ196626 IVF196567:IVF196626 JFB196567:JFB196626 JOX196567:JOX196626 JYT196567:JYT196626 KIP196567:KIP196626 KSL196567:KSL196626 LCH196567:LCH196626 LMD196567:LMD196626 LVZ196567:LVZ196626 MFV196567:MFV196626 MPR196567:MPR196626 MZN196567:MZN196626 NJJ196567:NJJ196626 NTF196567:NTF196626 ODB196567:ODB196626 OMX196567:OMX196626 OWT196567:OWT196626 PGP196567:PGP196626 PQL196567:PQL196626 QAH196567:QAH196626 QKD196567:QKD196626 QTZ196567:QTZ196626 RDV196567:RDV196626 RNR196567:RNR196626 RXN196567:RXN196626 SHJ196567:SHJ196626 SRF196567:SRF196626 TBB196567:TBB196626 TKX196567:TKX196626 TUT196567:TUT196626 UEP196567:UEP196626 UOL196567:UOL196626 UYH196567:UYH196626 VID196567:VID196626 VRZ196567:VRZ196626 WBV196567:WBV196626 WLR196567:WLR196626 WVN196567:WVN196626 F262103:F262162 JB262103:JB262162 SX262103:SX262162 ACT262103:ACT262162 AMP262103:AMP262162 AWL262103:AWL262162 BGH262103:BGH262162 BQD262103:BQD262162 BZZ262103:BZZ262162 CJV262103:CJV262162 CTR262103:CTR262162 DDN262103:DDN262162 DNJ262103:DNJ262162 DXF262103:DXF262162 EHB262103:EHB262162 EQX262103:EQX262162 FAT262103:FAT262162 FKP262103:FKP262162 FUL262103:FUL262162 GEH262103:GEH262162 GOD262103:GOD262162 GXZ262103:GXZ262162 HHV262103:HHV262162 HRR262103:HRR262162 IBN262103:IBN262162 ILJ262103:ILJ262162 IVF262103:IVF262162 JFB262103:JFB262162 JOX262103:JOX262162 JYT262103:JYT262162 KIP262103:KIP262162 KSL262103:KSL262162 LCH262103:LCH262162 LMD262103:LMD262162 LVZ262103:LVZ262162 MFV262103:MFV262162 MPR262103:MPR262162 MZN262103:MZN262162 NJJ262103:NJJ262162 NTF262103:NTF262162 ODB262103:ODB262162 OMX262103:OMX262162 OWT262103:OWT262162 PGP262103:PGP262162 PQL262103:PQL262162 QAH262103:QAH262162 QKD262103:QKD262162 QTZ262103:QTZ262162 RDV262103:RDV262162 RNR262103:RNR262162 RXN262103:RXN262162 SHJ262103:SHJ262162 SRF262103:SRF262162 TBB262103:TBB262162 TKX262103:TKX262162 TUT262103:TUT262162 UEP262103:UEP262162 UOL262103:UOL262162 UYH262103:UYH262162 VID262103:VID262162 VRZ262103:VRZ262162 WBV262103:WBV262162 WLR262103:WLR262162 WVN262103:WVN262162 F327639:F327698 JB327639:JB327698 SX327639:SX327698 ACT327639:ACT327698 AMP327639:AMP327698 AWL327639:AWL327698 BGH327639:BGH327698 BQD327639:BQD327698 BZZ327639:BZZ327698 CJV327639:CJV327698 CTR327639:CTR327698 DDN327639:DDN327698 DNJ327639:DNJ327698 DXF327639:DXF327698 EHB327639:EHB327698 EQX327639:EQX327698 FAT327639:FAT327698 FKP327639:FKP327698 FUL327639:FUL327698 GEH327639:GEH327698 GOD327639:GOD327698 GXZ327639:GXZ327698 HHV327639:HHV327698 HRR327639:HRR327698 IBN327639:IBN327698 ILJ327639:ILJ327698 IVF327639:IVF327698 JFB327639:JFB327698 JOX327639:JOX327698 JYT327639:JYT327698 KIP327639:KIP327698 KSL327639:KSL327698 LCH327639:LCH327698 LMD327639:LMD327698 LVZ327639:LVZ327698 MFV327639:MFV327698 MPR327639:MPR327698 MZN327639:MZN327698 NJJ327639:NJJ327698 NTF327639:NTF327698 ODB327639:ODB327698 OMX327639:OMX327698 OWT327639:OWT327698 PGP327639:PGP327698 PQL327639:PQL327698 QAH327639:QAH327698 QKD327639:QKD327698 QTZ327639:QTZ327698 RDV327639:RDV327698 RNR327639:RNR327698 RXN327639:RXN327698 SHJ327639:SHJ327698 SRF327639:SRF327698 TBB327639:TBB327698 TKX327639:TKX327698 TUT327639:TUT327698 UEP327639:UEP327698 UOL327639:UOL327698 UYH327639:UYH327698 VID327639:VID327698 VRZ327639:VRZ327698 WBV327639:WBV327698 WLR327639:WLR327698 WVN327639:WVN327698 F393175:F393234 JB393175:JB393234 SX393175:SX393234 ACT393175:ACT393234 AMP393175:AMP393234 AWL393175:AWL393234 BGH393175:BGH393234 BQD393175:BQD393234 BZZ393175:BZZ393234 CJV393175:CJV393234 CTR393175:CTR393234 DDN393175:DDN393234 DNJ393175:DNJ393234 DXF393175:DXF393234 EHB393175:EHB393234 EQX393175:EQX393234 FAT393175:FAT393234 FKP393175:FKP393234 FUL393175:FUL393234 GEH393175:GEH393234 GOD393175:GOD393234 GXZ393175:GXZ393234 HHV393175:HHV393234 HRR393175:HRR393234 IBN393175:IBN393234 ILJ393175:ILJ393234 IVF393175:IVF393234 JFB393175:JFB393234 JOX393175:JOX393234 JYT393175:JYT393234 KIP393175:KIP393234 KSL393175:KSL393234 LCH393175:LCH393234 LMD393175:LMD393234 LVZ393175:LVZ393234 MFV393175:MFV393234 MPR393175:MPR393234 MZN393175:MZN393234 NJJ393175:NJJ393234 NTF393175:NTF393234 ODB393175:ODB393234 OMX393175:OMX393234 OWT393175:OWT393234 PGP393175:PGP393234 PQL393175:PQL393234 QAH393175:QAH393234 QKD393175:QKD393234 QTZ393175:QTZ393234 RDV393175:RDV393234 RNR393175:RNR393234 RXN393175:RXN393234 SHJ393175:SHJ393234 SRF393175:SRF393234 TBB393175:TBB393234 TKX393175:TKX393234 TUT393175:TUT393234 UEP393175:UEP393234 UOL393175:UOL393234 UYH393175:UYH393234 VID393175:VID393234 VRZ393175:VRZ393234 WBV393175:WBV393234 WLR393175:WLR393234 WVN393175:WVN393234 F458711:F458770 JB458711:JB458770 SX458711:SX458770 ACT458711:ACT458770 AMP458711:AMP458770 AWL458711:AWL458770 BGH458711:BGH458770 BQD458711:BQD458770 BZZ458711:BZZ458770 CJV458711:CJV458770 CTR458711:CTR458770 DDN458711:DDN458770 DNJ458711:DNJ458770 DXF458711:DXF458770 EHB458711:EHB458770 EQX458711:EQX458770 FAT458711:FAT458770 FKP458711:FKP458770 FUL458711:FUL458770 GEH458711:GEH458770 GOD458711:GOD458770 GXZ458711:GXZ458770 HHV458711:HHV458770 HRR458711:HRR458770 IBN458711:IBN458770 ILJ458711:ILJ458770 IVF458711:IVF458770 JFB458711:JFB458770 JOX458711:JOX458770 JYT458711:JYT458770 KIP458711:KIP458770 KSL458711:KSL458770 LCH458711:LCH458770 LMD458711:LMD458770 LVZ458711:LVZ458770 MFV458711:MFV458770 MPR458711:MPR458770 MZN458711:MZN458770 NJJ458711:NJJ458770 NTF458711:NTF458770 ODB458711:ODB458770 OMX458711:OMX458770 OWT458711:OWT458770 PGP458711:PGP458770 PQL458711:PQL458770 QAH458711:QAH458770 QKD458711:QKD458770 QTZ458711:QTZ458770 RDV458711:RDV458770 RNR458711:RNR458770 RXN458711:RXN458770 SHJ458711:SHJ458770 SRF458711:SRF458770 TBB458711:TBB458770 TKX458711:TKX458770 TUT458711:TUT458770 UEP458711:UEP458770 UOL458711:UOL458770 UYH458711:UYH458770 VID458711:VID458770 VRZ458711:VRZ458770 WBV458711:WBV458770 WLR458711:WLR458770 WVN458711:WVN458770 F524247:F524306 JB524247:JB524306 SX524247:SX524306 ACT524247:ACT524306 AMP524247:AMP524306 AWL524247:AWL524306 BGH524247:BGH524306 BQD524247:BQD524306 BZZ524247:BZZ524306 CJV524247:CJV524306 CTR524247:CTR524306 DDN524247:DDN524306 DNJ524247:DNJ524306 DXF524247:DXF524306 EHB524247:EHB524306 EQX524247:EQX524306 FAT524247:FAT524306 FKP524247:FKP524306 FUL524247:FUL524306 GEH524247:GEH524306 GOD524247:GOD524306 GXZ524247:GXZ524306 HHV524247:HHV524306 HRR524247:HRR524306 IBN524247:IBN524306 ILJ524247:ILJ524306 IVF524247:IVF524306 JFB524247:JFB524306 JOX524247:JOX524306 JYT524247:JYT524306 KIP524247:KIP524306 KSL524247:KSL524306 LCH524247:LCH524306 LMD524247:LMD524306 LVZ524247:LVZ524306 MFV524247:MFV524306 MPR524247:MPR524306 MZN524247:MZN524306 NJJ524247:NJJ524306 NTF524247:NTF524306 ODB524247:ODB524306 OMX524247:OMX524306 OWT524247:OWT524306 PGP524247:PGP524306 PQL524247:PQL524306 QAH524247:QAH524306 QKD524247:QKD524306 QTZ524247:QTZ524306 RDV524247:RDV524306 RNR524247:RNR524306 RXN524247:RXN524306 SHJ524247:SHJ524306 SRF524247:SRF524306 TBB524247:TBB524306 TKX524247:TKX524306 TUT524247:TUT524306 UEP524247:UEP524306 UOL524247:UOL524306 UYH524247:UYH524306 VID524247:VID524306 VRZ524247:VRZ524306 WBV524247:WBV524306 WLR524247:WLR524306 WVN524247:WVN524306 F589783:F589842 JB589783:JB589842 SX589783:SX589842 ACT589783:ACT589842 AMP589783:AMP589842 AWL589783:AWL589842 BGH589783:BGH589842 BQD589783:BQD589842 BZZ589783:BZZ589842 CJV589783:CJV589842 CTR589783:CTR589842 DDN589783:DDN589842 DNJ589783:DNJ589842 DXF589783:DXF589842 EHB589783:EHB589842 EQX589783:EQX589842 FAT589783:FAT589842 FKP589783:FKP589842 FUL589783:FUL589842 GEH589783:GEH589842 GOD589783:GOD589842 GXZ589783:GXZ589842 HHV589783:HHV589842 HRR589783:HRR589842 IBN589783:IBN589842 ILJ589783:ILJ589842 IVF589783:IVF589842 JFB589783:JFB589842 JOX589783:JOX589842 JYT589783:JYT589842 KIP589783:KIP589842 KSL589783:KSL589842 LCH589783:LCH589842 LMD589783:LMD589842 LVZ589783:LVZ589842 MFV589783:MFV589842 MPR589783:MPR589842 MZN589783:MZN589842 NJJ589783:NJJ589842 NTF589783:NTF589842 ODB589783:ODB589842 OMX589783:OMX589842 OWT589783:OWT589842 PGP589783:PGP589842 PQL589783:PQL589842 QAH589783:QAH589842 QKD589783:QKD589842 QTZ589783:QTZ589842 RDV589783:RDV589842 RNR589783:RNR589842 RXN589783:RXN589842 SHJ589783:SHJ589842 SRF589783:SRF589842 TBB589783:TBB589842 TKX589783:TKX589842 TUT589783:TUT589842 UEP589783:UEP589842 UOL589783:UOL589842 UYH589783:UYH589842 VID589783:VID589842 VRZ589783:VRZ589842 WBV589783:WBV589842 WLR589783:WLR589842 WVN589783:WVN589842 F655319:F655378 JB655319:JB655378 SX655319:SX655378 ACT655319:ACT655378 AMP655319:AMP655378 AWL655319:AWL655378 BGH655319:BGH655378 BQD655319:BQD655378 BZZ655319:BZZ655378 CJV655319:CJV655378 CTR655319:CTR655378 DDN655319:DDN655378 DNJ655319:DNJ655378 DXF655319:DXF655378 EHB655319:EHB655378 EQX655319:EQX655378 FAT655319:FAT655378 FKP655319:FKP655378 FUL655319:FUL655378 GEH655319:GEH655378 GOD655319:GOD655378 GXZ655319:GXZ655378 HHV655319:HHV655378 HRR655319:HRR655378 IBN655319:IBN655378 ILJ655319:ILJ655378 IVF655319:IVF655378 JFB655319:JFB655378 JOX655319:JOX655378 JYT655319:JYT655378 KIP655319:KIP655378 KSL655319:KSL655378 LCH655319:LCH655378 LMD655319:LMD655378 LVZ655319:LVZ655378 MFV655319:MFV655378 MPR655319:MPR655378 MZN655319:MZN655378 NJJ655319:NJJ655378 NTF655319:NTF655378 ODB655319:ODB655378 OMX655319:OMX655378 OWT655319:OWT655378 PGP655319:PGP655378 PQL655319:PQL655378 QAH655319:QAH655378 QKD655319:QKD655378 QTZ655319:QTZ655378 RDV655319:RDV655378 RNR655319:RNR655378 RXN655319:RXN655378 SHJ655319:SHJ655378 SRF655319:SRF655378 TBB655319:TBB655378 TKX655319:TKX655378 TUT655319:TUT655378 UEP655319:UEP655378 UOL655319:UOL655378 UYH655319:UYH655378 VID655319:VID655378 VRZ655319:VRZ655378 WBV655319:WBV655378 WLR655319:WLR655378 WVN655319:WVN655378 F720855:F720914 JB720855:JB720914 SX720855:SX720914 ACT720855:ACT720914 AMP720855:AMP720914 AWL720855:AWL720914 BGH720855:BGH720914 BQD720855:BQD720914 BZZ720855:BZZ720914 CJV720855:CJV720914 CTR720855:CTR720914 DDN720855:DDN720914 DNJ720855:DNJ720914 DXF720855:DXF720914 EHB720855:EHB720914 EQX720855:EQX720914 FAT720855:FAT720914 FKP720855:FKP720914 FUL720855:FUL720914 GEH720855:GEH720914 GOD720855:GOD720914 GXZ720855:GXZ720914 HHV720855:HHV720914 HRR720855:HRR720914 IBN720855:IBN720914 ILJ720855:ILJ720914 IVF720855:IVF720914 JFB720855:JFB720914 JOX720855:JOX720914 JYT720855:JYT720914 KIP720855:KIP720914 KSL720855:KSL720914 LCH720855:LCH720914 LMD720855:LMD720914 LVZ720855:LVZ720914 MFV720855:MFV720914 MPR720855:MPR720914 MZN720855:MZN720914 NJJ720855:NJJ720914 NTF720855:NTF720914 ODB720855:ODB720914 OMX720855:OMX720914 OWT720855:OWT720914 PGP720855:PGP720914 PQL720855:PQL720914 QAH720855:QAH720914 QKD720855:QKD720914 QTZ720855:QTZ720914 RDV720855:RDV720914 RNR720855:RNR720914 RXN720855:RXN720914 SHJ720855:SHJ720914 SRF720855:SRF720914 TBB720855:TBB720914 TKX720855:TKX720914 TUT720855:TUT720914 UEP720855:UEP720914 UOL720855:UOL720914 UYH720855:UYH720914 VID720855:VID720914 VRZ720855:VRZ720914 WBV720855:WBV720914 WLR720855:WLR720914 WVN720855:WVN720914 F786391:F786450 JB786391:JB786450 SX786391:SX786450 ACT786391:ACT786450 AMP786391:AMP786450 AWL786391:AWL786450 BGH786391:BGH786450 BQD786391:BQD786450 BZZ786391:BZZ786450 CJV786391:CJV786450 CTR786391:CTR786450 DDN786391:DDN786450 DNJ786391:DNJ786450 DXF786391:DXF786450 EHB786391:EHB786450 EQX786391:EQX786450 FAT786391:FAT786450 FKP786391:FKP786450 FUL786391:FUL786450 GEH786391:GEH786450 GOD786391:GOD786450 GXZ786391:GXZ786450 HHV786391:HHV786450 HRR786391:HRR786450 IBN786391:IBN786450 ILJ786391:ILJ786450 IVF786391:IVF786450 JFB786391:JFB786450 JOX786391:JOX786450 JYT786391:JYT786450 KIP786391:KIP786450 KSL786391:KSL786450 LCH786391:LCH786450 LMD786391:LMD786450 LVZ786391:LVZ786450 MFV786391:MFV786450 MPR786391:MPR786450 MZN786391:MZN786450 NJJ786391:NJJ786450 NTF786391:NTF786450 ODB786391:ODB786450 OMX786391:OMX786450 OWT786391:OWT786450 PGP786391:PGP786450 PQL786391:PQL786450 QAH786391:QAH786450 QKD786391:QKD786450 QTZ786391:QTZ786450 RDV786391:RDV786450 RNR786391:RNR786450 RXN786391:RXN786450 SHJ786391:SHJ786450 SRF786391:SRF786450 TBB786391:TBB786450 TKX786391:TKX786450 TUT786391:TUT786450 UEP786391:UEP786450 UOL786391:UOL786450 UYH786391:UYH786450 VID786391:VID786450 VRZ786391:VRZ786450 WBV786391:WBV786450 WLR786391:WLR786450 WVN786391:WVN786450 F851927:F851986 JB851927:JB851986 SX851927:SX851986 ACT851927:ACT851986 AMP851927:AMP851986 AWL851927:AWL851986 BGH851927:BGH851986 BQD851927:BQD851986 BZZ851927:BZZ851986 CJV851927:CJV851986 CTR851927:CTR851986 DDN851927:DDN851986 DNJ851927:DNJ851986 DXF851927:DXF851986 EHB851927:EHB851986 EQX851927:EQX851986 FAT851927:FAT851986 FKP851927:FKP851986 FUL851927:FUL851986 GEH851927:GEH851986 GOD851927:GOD851986 GXZ851927:GXZ851986 HHV851927:HHV851986 HRR851927:HRR851986 IBN851927:IBN851986 ILJ851927:ILJ851986 IVF851927:IVF851986 JFB851927:JFB851986 JOX851927:JOX851986 JYT851927:JYT851986 KIP851927:KIP851986 KSL851927:KSL851986 LCH851927:LCH851986 LMD851927:LMD851986 LVZ851927:LVZ851986 MFV851927:MFV851986 MPR851927:MPR851986 MZN851927:MZN851986 NJJ851927:NJJ851986 NTF851927:NTF851986 ODB851927:ODB851986 OMX851927:OMX851986 OWT851927:OWT851986 PGP851927:PGP851986 PQL851927:PQL851986 QAH851927:QAH851986 QKD851927:QKD851986 QTZ851927:QTZ851986 RDV851927:RDV851986 RNR851927:RNR851986 RXN851927:RXN851986 SHJ851927:SHJ851986 SRF851927:SRF851986 TBB851927:TBB851986 TKX851927:TKX851986 TUT851927:TUT851986 UEP851927:UEP851986 UOL851927:UOL851986 UYH851927:UYH851986 VID851927:VID851986 VRZ851927:VRZ851986 WBV851927:WBV851986 WLR851927:WLR851986 WVN851927:WVN851986 F917463:F917522 JB917463:JB917522 SX917463:SX917522 ACT917463:ACT917522 AMP917463:AMP917522 AWL917463:AWL917522 BGH917463:BGH917522 BQD917463:BQD917522 BZZ917463:BZZ917522 CJV917463:CJV917522 CTR917463:CTR917522 DDN917463:DDN917522 DNJ917463:DNJ917522 DXF917463:DXF917522 EHB917463:EHB917522 EQX917463:EQX917522 FAT917463:FAT917522 FKP917463:FKP917522 FUL917463:FUL917522 GEH917463:GEH917522 GOD917463:GOD917522 GXZ917463:GXZ917522 HHV917463:HHV917522 HRR917463:HRR917522 IBN917463:IBN917522 ILJ917463:ILJ917522 IVF917463:IVF917522 JFB917463:JFB917522 JOX917463:JOX917522 JYT917463:JYT917522 KIP917463:KIP917522 KSL917463:KSL917522 LCH917463:LCH917522 LMD917463:LMD917522 LVZ917463:LVZ917522 MFV917463:MFV917522 MPR917463:MPR917522 MZN917463:MZN917522 NJJ917463:NJJ917522 NTF917463:NTF917522 ODB917463:ODB917522 OMX917463:OMX917522 OWT917463:OWT917522 PGP917463:PGP917522 PQL917463:PQL917522 QAH917463:QAH917522 QKD917463:QKD917522 QTZ917463:QTZ917522 RDV917463:RDV917522 RNR917463:RNR917522 RXN917463:RXN917522 SHJ917463:SHJ917522 SRF917463:SRF917522 TBB917463:TBB917522 TKX917463:TKX917522 TUT917463:TUT917522 UEP917463:UEP917522 UOL917463:UOL917522 UYH917463:UYH917522 VID917463:VID917522 VRZ917463:VRZ917522 WBV917463:WBV917522 WLR917463:WLR917522 WVN917463:WVN917522 F982999:F983058 JB982999:JB983058 SX982999:SX983058 ACT982999:ACT983058 AMP982999:AMP983058 AWL982999:AWL983058 BGH982999:BGH983058 BQD982999:BQD983058 BZZ982999:BZZ983058 CJV982999:CJV983058 CTR982999:CTR983058 DDN982999:DDN983058 DNJ982999:DNJ983058 DXF982999:DXF983058 EHB982999:EHB983058 EQX982999:EQX983058 FAT982999:FAT983058 FKP982999:FKP983058 FUL982999:FUL983058 GEH982999:GEH983058 GOD982999:GOD983058 GXZ982999:GXZ983058 HHV982999:HHV983058 HRR982999:HRR983058 IBN982999:IBN983058 ILJ982999:ILJ983058 IVF982999:IVF983058 JFB982999:JFB983058 JOX982999:JOX983058 JYT982999:JYT983058 KIP982999:KIP983058 KSL982999:KSL983058 LCH982999:LCH983058 LMD982999:LMD983058 LVZ982999:LVZ983058 MFV982999:MFV983058 MPR982999:MPR983058 MZN982999:MZN983058 NJJ982999:NJJ983058 NTF982999:NTF983058 ODB982999:ODB983058 OMX982999:OMX983058 OWT982999:OWT983058 PGP982999:PGP983058 PQL982999:PQL983058 QAH982999:QAH983058 QKD982999:QKD983058 QTZ982999:QTZ983058 RDV982999:RDV983058 RNR982999:RNR983058 RXN982999:RXN983058 SHJ982999:SHJ983058 SRF982999:SRF983058 TBB982999:TBB983058 TKX982999:TKX983058 TUT982999:TUT983058 UEP982999:UEP983058 UOL982999:UOL983058 UYH982999:UYH983058 VID982999:VID983058 VRZ982999:VRZ983058 WBV982999:WBV983058 WLR982999:WLR983058" xr:uid="{DCEFA324-ADAF-4129-8388-583DBB45FEAD}">
      <formula1>IMPACTO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  <legacyDrawing r:id="rId3"/>
  <controls>
    <mc:AlternateContent xmlns:mc="http://schemas.openxmlformats.org/markup-compatibility/2006">
      <mc:Choice Requires="x14">
        <control shapeId="3093" r:id="rId4" name="Label6">
          <controlPr defaultSize="0" autoLine="0" r:id="rId5">
            <anchor moveWithCells="1">
              <from>
                <xdr:col>0</xdr:col>
                <xdr:colOff>28575</xdr:colOff>
                <xdr:row>9</xdr:row>
                <xdr:rowOff>9525</xdr:rowOff>
              </from>
              <to>
                <xdr:col>0</xdr:col>
                <xdr:colOff>466725</xdr:colOff>
                <xdr:row>10</xdr:row>
                <xdr:rowOff>0</xdr:rowOff>
              </to>
            </anchor>
          </controlPr>
        </control>
      </mc:Choice>
      <mc:Fallback>
        <control shapeId="3093" r:id="rId4" name="Label6"/>
      </mc:Fallback>
    </mc:AlternateContent>
  </control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E3742E61-34EA-422A-A6A8-A12C8AB92D9D}">
            <xm:f>NOT(ISERROR(SEARCH(Escalas!$J$10,H11)))</xm:f>
            <xm:f>Escalas!$J$10</xm:f>
            <x14:dxf>
              <font>
                <color auto="1"/>
              </font>
              <fill>
                <patternFill>
                  <bgColor rgb="FF92D050"/>
                </patternFill>
              </fill>
            </x14:dxf>
          </x14:cfRule>
          <x14:cfRule type="containsText" priority="2" operator="containsText" id="{CDA2460E-FD1A-49CF-B110-0DEA9F2DF22E}">
            <xm:f>NOT(ISERROR(SEARCH(Escalas!$J$13,H11)))</xm:f>
            <xm:f>Escalas!$J$13</xm:f>
            <x14:dxf>
              <fill>
                <patternFill>
                  <bgColor rgb="FFFF0000"/>
                </patternFill>
              </fill>
            </x14:dxf>
          </x14:cfRule>
          <x14:cfRule type="containsText" priority="3" operator="containsText" id="{5C559BAA-5801-4169-9997-0F6460C70ECD}">
            <xm:f>NOT(ISERROR(SEARCH(Escalas!$J$12,H11)))</xm:f>
            <xm:f>Escalas!$J$12</xm:f>
            <x14:dxf>
              <fill>
                <patternFill>
                  <bgColor rgb="FFFFC000"/>
                </patternFill>
              </fill>
            </x14:dxf>
          </x14:cfRule>
          <x14:cfRule type="containsText" priority="4" operator="containsText" id="{BCFBFD44-13F1-4199-906F-5E93FA35A83E}">
            <xm:f>NOT(ISERROR(SEARCH(Escalas!$J$11,H11)))</xm:f>
            <xm:f>Escalas!$J$11</xm:f>
            <x14:dxf>
              <fill>
                <patternFill>
                  <bgColor rgb="FFFFFF00"/>
                </patternFill>
              </fill>
            </x14:dxf>
          </x14:cfRule>
          <xm:sqref>H11:H18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1C6733D-2529-4D79-9891-4F4380C8FEFA}">
          <x14:formula1>
            <xm:f>Escalas!$B$39:$B$48</xm:f>
          </x14:formula1>
          <xm:sqref>B11:B18</xm:sqref>
        </x14:dataValidation>
        <x14:dataValidation type="list" allowBlank="1" showInputMessage="1" showErrorMessage="1" xr:uid="{D299B7B7-05AC-4D4B-B0FD-6DE3A242E947}">
          <x14:formula1>
            <xm:f>Escalas!$A$22:$A$27</xm:f>
          </x14:formula1>
          <xm:sqref>D11:D18</xm:sqref>
        </x14:dataValidation>
        <x14:dataValidation type="list" allowBlank="1" showInputMessage="1" showErrorMessage="1" xr:uid="{1567ED8E-784C-4D2B-8572-978F4F087304}">
          <x14:formula1>
            <xm:f>Escalas!$A$31:$A$36</xm:f>
          </x14:formula1>
          <xm:sqref>F11:F18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24CB3-72DB-4D11-A8DF-AB585859CDAE}">
  <sheetPr codeName="Planilha3"/>
  <dimension ref="A5:O19"/>
  <sheetViews>
    <sheetView showGridLines="0" topLeftCell="C1" zoomScale="80" zoomScaleNormal="80" workbookViewId="0">
      <selection activeCell="E12" sqref="E12"/>
    </sheetView>
  </sheetViews>
  <sheetFormatPr defaultRowHeight="15" x14ac:dyDescent="0.25"/>
  <cols>
    <col min="1" max="2" width="0" style="44" hidden="1" customWidth="1"/>
    <col min="3" max="3" width="7.140625" style="44" customWidth="1"/>
    <col min="4" max="4" width="41.85546875" style="44" customWidth="1"/>
    <col min="5" max="5" width="91.7109375" style="121" customWidth="1"/>
    <col min="6" max="6" width="21.5703125" style="44" customWidth="1"/>
    <col min="7" max="7" width="11" style="44" customWidth="1"/>
    <col min="8" max="8" width="14.7109375" style="44" customWidth="1"/>
    <col min="9" max="9" width="11" style="44" customWidth="1"/>
    <col min="10" max="10" width="16.85546875" style="44" customWidth="1"/>
    <col min="11" max="11" width="14.7109375" style="44" customWidth="1"/>
    <col min="12" max="12" width="14.85546875" style="44" customWidth="1"/>
    <col min="13" max="13" width="13" style="44" customWidth="1"/>
    <col min="14" max="14" width="15.28515625" style="44" bestFit="1" customWidth="1"/>
    <col min="15" max="258" width="9.140625" style="44"/>
    <col min="259" max="259" width="7.140625" style="44" customWidth="1"/>
    <col min="260" max="260" width="15.140625" style="44" customWidth="1"/>
    <col min="261" max="261" width="91.7109375" style="44" customWidth="1"/>
    <col min="262" max="262" width="14.7109375" style="44" customWidth="1"/>
    <col min="263" max="263" width="10.7109375" style="44" customWidth="1"/>
    <col min="264" max="264" width="14.7109375" style="44" customWidth="1"/>
    <col min="265" max="265" width="10.7109375" style="44" customWidth="1"/>
    <col min="266" max="266" width="16.85546875" style="44" customWidth="1"/>
    <col min="267" max="267" width="14.7109375" style="44" customWidth="1"/>
    <col min="268" max="268" width="14.85546875" style="44" customWidth="1"/>
    <col min="269" max="269" width="11.85546875" style="44" customWidth="1"/>
    <col min="270" max="270" width="13" style="44" bestFit="1" customWidth="1"/>
    <col min="271" max="514" width="9.140625" style="44"/>
    <col min="515" max="515" width="7.140625" style="44" customWidth="1"/>
    <col min="516" max="516" width="15.140625" style="44" customWidth="1"/>
    <col min="517" max="517" width="91.7109375" style="44" customWidth="1"/>
    <col min="518" max="518" width="14.7109375" style="44" customWidth="1"/>
    <col min="519" max="519" width="10.7109375" style="44" customWidth="1"/>
    <col min="520" max="520" width="14.7109375" style="44" customWidth="1"/>
    <col min="521" max="521" width="10.7109375" style="44" customWidth="1"/>
    <col min="522" max="522" width="16.85546875" style="44" customWidth="1"/>
    <col min="523" max="523" width="14.7109375" style="44" customWidth="1"/>
    <col min="524" max="524" width="14.85546875" style="44" customWidth="1"/>
    <col min="525" max="525" width="11.85546875" style="44" customWidth="1"/>
    <col min="526" max="526" width="13" style="44" bestFit="1" customWidth="1"/>
    <col min="527" max="770" width="9.140625" style="44"/>
    <col min="771" max="771" width="7.140625" style="44" customWidth="1"/>
    <col min="772" max="772" width="15.140625" style="44" customWidth="1"/>
    <col min="773" max="773" width="91.7109375" style="44" customWidth="1"/>
    <col min="774" max="774" width="14.7109375" style="44" customWidth="1"/>
    <col min="775" max="775" width="10.7109375" style="44" customWidth="1"/>
    <col min="776" max="776" width="14.7109375" style="44" customWidth="1"/>
    <col min="777" max="777" width="10.7109375" style="44" customWidth="1"/>
    <col min="778" max="778" width="16.85546875" style="44" customWidth="1"/>
    <col min="779" max="779" width="14.7109375" style="44" customWidth="1"/>
    <col min="780" max="780" width="14.85546875" style="44" customWidth="1"/>
    <col min="781" max="781" width="11.85546875" style="44" customWidth="1"/>
    <col min="782" max="782" width="13" style="44" bestFit="1" customWidth="1"/>
    <col min="783" max="1026" width="9.140625" style="44"/>
    <col min="1027" max="1027" width="7.140625" style="44" customWidth="1"/>
    <col min="1028" max="1028" width="15.140625" style="44" customWidth="1"/>
    <col min="1029" max="1029" width="91.7109375" style="44" customWidth="1"/>
    <col min="1030" max="1030" width="14.7109375" style="44" customWidth="1"/>
    <col min="1031" max="1031" width="10.7109375" style="44" customWidth="1"/>
    <col min="1032" max="1032" width="14.7109375" style="44" customWidth="1"/>
    <col min="1033" max="1033" width="10.7109375" style="44" customWidth="1"/>
    <col min="1034" max="1034" width="16.85546875" style="44" customWidth="1"/>
    <col min="1035" max="1035" width="14.7109375" style="44" customWidth="1"/>
    <col min="1036" max="1036" width="14.85546875" style="44" customWidth="1"/>
    <col min="1037" max="1037" width="11.85546875" style="44" customWidth="1"/>
    <col min="1038" max="1038" width="13" style="44" bestFit="1" customWidth="1"/>
    <col min="1039" max="1282" width="9.140625" style="44"/>
    <col min="1283" max="1283" width="7.140625" style="44" customWidth="1"/>
    <col min="1284" max="1284" width="15.140625" style="44" customWidth="1"/>
    <col min="1285" max="1285" width="91.7109375" style="44" customWidth="1"/>
    <col min="1286" max="1286" width="14.7109375" style="44" customWidth="1"/>
    <col min="1287" max="1287" width="10.7109375" style="44" customWidth="1"/>
    <col min="1288" max="1288" width="14.7109375" style="44" customWidth="1"/>
    <col min="1289" max="1289" width="10.7109375" style="44" customWidth="1"/>
    <col min="1290" max="1290" width="16.85546875" style="44" customWidth="1"/>
    <col min="1291" max="1291" width="14.7109375" style="44" customWidth="1"/>
    <col min="1292" max="1292" width="14.85546875" style="44" customWidth="1"/>
    <col min="1293" max="1293" width="11.85546875" style="44" customWidth="1"/>
    <col min="1294" max="1294" width="13" style="44" bestFit="1" customWidth="1"/>
    <col min="1295" max="1538" width="9.140625" style="44"/>
    <col min="1539" max="1539" width="7.140625" style="44" customWidth="1"/>
    <col min="1540" max="1540" width="15.140625" style="44" customWidth="1"/>
    <col min="1541" max="1541" width="91.7109375" style="44" customWidth="1"/>
    <col min="1542" max="1542" width="14.7109375" style="44" customWidth="1"/>
    <col min="1543" max="1543" width="10.7109375" style="44" customWidth="1"/>
    <col min="1544" max="1544" width="14.7109375" style="44" customWidth="1"/>
    <col min="1545" max="1545" width="10.7109375" style="44" customWidth="1"/>
    <col min="1546" max="1546" width="16.85546875" style="44" customWidth="1"/>
    <col min="1547" max="1547" width="14.7109375" style="44" customWidth="1"/>
    <col min="1548" max="1548" width="14.85546875" style="44" customWidth="1"/>
    <col min="1549" max="1549" width="11.85546875" style="44" customWidth="1"/>
    <col min="1550" max="1550" width="13" style="44" bestFit="1" customWidth="1"/>
    <col min="1551" max="1794" width="9.140625" style="44"/>
    <col min="1795" max="1795" width="7.140625" style="44" customWidth="1"/>
    <col min="1796" max="1796" width="15.140625" style="44" customWidth="1"/>
    <col min="1797" max="1797" width="91.7109375" style="44" customWidth="1"/>
    <col min="1798" max="1798" width="14.7109375" style="44" customWidth="1"/>
    <col min="1799" max="1799" width="10.7109375" style="44" customWidth="1"/>
    <col min="1800" max="1800" width="14.7109375" style="44" customWidth="1"/>
    <col min="1801" max="1801" width="10.7109375" style="44" customWidth="1"/>
    <col min="1802" max="1802" width="16.85546875" style="44" customWidth="1"/>
    <col min="1803" max="1803" width="14.7109375" style="44" customWidth="1"/>
    <col min="1804" max="1804" width="14.85546875" style="44" customWidth="1"/>
    <col min="1805" max="1805" width="11.85546875" style="44" customWidth="1"/>
    <col min="1806" max="1806" width="13" style="44" bestFit="1" customWidth="1"/>
    <col min="1807" max="2050" width="9.140625" style="44"/>
    <col min="2051" max="2051" width="7.140625" style="44" customWidth="1"/>
    <col min="2052" max="2052" width="15.140625" style="44" customWidth="1"/>
    <col min="2053" max="2053" width="91.7109375" style="44" customWidth="1"/>
    <col min="2054" max="2054" width="14.7109375" style="44" customWidth="1"/>
    <col min="2055" max="2055" width="10.7109375" style="44" customWidth="1"/>
    <col min="2056" max="2056" width="14.7109375" style="44" customWidth="1"/>
    <col min="2057" max="2057" width="10.7109375" style="44" customWidth="1"/>
    <col min="2058" max="2058" width="16.85546875" style="44" customWidth="1"/>
    <col min="2059" max="2059" width="14.7109375" style="44" customWidth="1"/>
    <col min="2060" max="2060" width="14.85546875" style="44" customWidth="1"/>
    <col min="2061" max="2061" width="11.85546875" style="44" customWidth="1"/>
    <col min="2062" max="2062" width="13" style="44" bestFit="1" customWidth="1"/>
    <col min="2063" max="2306" width="9.140625" style="44"/>
    <col min="2307" max="2307" width="7.140625" style="44" customWidth="1"/>
    <col min="2308" max="2308" width="15.140625" style="44" customWidth="1"/>
    <col min="2309" max="2309" width="91.7109375" style="44" customWidth="1"/>
    <col min="2310" max="2310" width="14.7109375" style="44" customWidth="1"/>
    <col min="2311" max="2311" width="10.7109375" style="44" customWidth="1"/>
    <col min="2312" max="2312" width="14.7109375" style="44" customWidth="1"/>
    <col min="2313" max="2313" width="10.7109375" style="44" customWidth="1"/>
    <col min="2314" max="2314" width="16.85546875" style="44" customWidth="1"/>
    <col min="2315" max="2315" width="14.7109375" style="44" customWidth="1"/>
    <col min="2316" max="2316" width="14.85546875" style="44" customWidth="1"/>
    <col min="2317" max="2317" width="11.85546875" style="44" customWidth="1"/>
    <col min="2318" max="2318" width="13" style="44" bestFit="1" customWidth="1"/>
    <col min="2319" max="2562" width="9.140625" style="44"/>
    <col min="2563" max="2563" width="7.140625" style="44" customWidth="1"/>
    <col min="2564" max="2564" width="15.140625" style="44" customWidth="1"/>
    <col min="2565" max="2565" width="91.7109375" style="44" customWidth="1"/>
    <col min="2566" max="2566" width="14.7109375" style="44" customWidth="1"/>
    <col min="2567" max="2567" width="10.7109375" style="44" customWidth="1"/>
    <col min="2568" max="2568" width="14.7109375" style="44" customWidth="1"/>
    <col min="2569" max="2569" width="10.7109375" style="44" customWidth="1"/>
    <col min="2570" max="2570" width="16.85546875" style="44" customWidth="1"/>
    <col min="2571" max="2571" width="14.7109375" style="44" customWidth="1"/>
    <col min="2572" max="2572" width="14.85546875" style="44" customWidth="1"/>
    <col min="2573" max="2573" width="11.85546875" style="44" customWidth="1"/>
    <col min="2574" max="2574" width="13" style="44" bestFit="1" customWidth="1"/>
    <col min="2575" max="2818" width="9.140625" style="44"/>
    <col min="2819" max="2819" width="7.140625" style="44" customWidth="1"/>
    <col min="2820" max="2820" width="15.140625" style="44" customWidth="1"/>
    <col min="2821" max="2821" width="91.7109375" style="44" customWidth="1"/>
    <col min="2822" max="2822" width="14.7109375" style="44" customWidth="1"/>
    <col min="2823" max="2823" width="10.7109375" style="44" customWidth="1"/>
    <col min="2824" max="2824" width="14.7109375" style="44" customWidth="1"/>
    <col min="2825" max="2825" width="10.7109375" style="44" customWidth="1"/>
    <col min="2826" max="2826" width="16.85546875" style="44" customWidth="1"/>
    <col min="2827" max="2827" width="14.7109375" style="44" customWidth="1"/>
    <col min="2828" max="2828" width="14.85546875" style="44" customWidth="1"/>
    <col min="2829" max="2829" width="11.85546875" style="44" customWidth="1"/>
    <col min="2830" max="2830" width="13" style="44" bestFit="1" customWidth="1"/>
    <col min="2831" max="3074" width="9.140625" style="44"/>
    <col min="3075" max="3075" width="7.140625" style="44" customWidth="1"/>
    <col min="3076" max="3076" width="15.140625" style="44" customWidth="1"/>
    <col min="3077" max="3077" width="91.7109375" style="44" customWidth="1"/>
    <col min="3078" max="3078" width="14.7109375" style="44" customWidth="1"/>
    <col min="3079" max="3079" width="10.7109375" style="44" customWidth="1"/>
    <col min="3080" max="3080" width="14.7109375" style="44" customWidth="1"/>
    <col min="3081" max="3081" width="10.7109375" style="44" customWidth="1"/>
    <col min="3082" max="3082" width="16.85546875" style="44" customWidth="1"/>
    <col min="3083" max="3083" width="14.7109375" style="44" customWidth="1"/>
    <col min="3084" max="3084" width="14.85546875" style="44" customWidth="1"/>
    <col min="3085" max="3085" width="11.85546875" style="44" customWidth="1"/>
    <col min="3086" max="3086" width="13" style="44" bestFit="1" customWidth="1"/>
    <col min="3087" max="3330" width="9.140625" style="44"/>
    <col min="3331" max="3331" width="7.140625" style="44" customWidth="1"/>
    <col min="3332" max="3332" width="15.140625" style="44" customWidth="1"/>
    <col min="3333" max="3333" width="91.7109375" style="44" customWidth="1"/>
    <col min="3334" max="3334" width="14.7109375" style="44" customWidth="1"/>
    <col min="3335" max="3335" width="10.7109375" style="44" customWidth="1"/>
    <col min="3336" max="3336" width="14.7109375" style="44" customWidth="1"/>
    <col min="3337" max="3337" width="10.7109375" style="44" customWidth="1"/>
    <col min="3338" max="3338" width="16.85546875" style="44" customWidth="1"/>
    <col min="3339" max="3339" width="14.7109375" style="44" customWidth="1"/>
    <col min="3340" max="3340" width="14.85546875" style="44" customWidth="1"/>
    <col min="3341" max="3341" width="11.85546875" style="44" customWidth="1"/>
    <col min="3342" max="3342" width="13" style="44" bestFit="1" customWidth="1"/>
    <col min="3343" max="3586" width="9.140625" style="44"/>
    <col min="3587" max="3587" width="7.140625" style="44" customWidth="1"/>
    <col min="3588" max="3588" width="15.140625" style="44" customWidth="1"/>
    <col min="3589" max="3589" width="91.7109375" style="44" customWidth="1"/>
    <col min="3590" max="3590" width="14.7109375" style="44" customWidth="1"/>
    <col min="3591" max="3591" width="10.7109375" style="44" customWidth="1"/>
    <col min="3592" max="3592" width="14.7109375" style="44" customWidth="1"/>
    <col min="3593" max="3593" width="10.7109375" style="44" customWidth="1"/>
    <col min="3594" max="3594" width="16.85546875" style="44" customWidth="1"/>
    <col min="3595" max="3595" width="14.7109375" style="44" customWidth="1"/>
    <col min="3596" max="3596" width="14.85546875" style="44" customWidth="1"/>
    <col min="3597" max="3597" width="11.85546875" style="44" customWidth="1"/>
    <col min="3598" max="3598" width="13" style="44" bestFit="1" customWidth="1"/>
    <col min="3599" max="3842" width="9.140625" style="44"/>
    <col min="3843" max="3843" width="7.140625" style="44" customWidth="1"/>
    <col min="3844" max="3844" width="15.140625" style="44" customWidth="1"/>
    <col min="3845" max="3845" width="91.7109375" style="44" customWidth="1"/>
    <col min="3846" max="3846" width="14.7109375" style="44" customWidth="1"/>
    <col min="3847" max="3847" width="10.7109375" style="44" customWidth="1"/>
    <col min="3848" max="3848" width="14.7109375" style="44" customWidth="1"/>
    <col min="3849" max="3849" width="10.7109375" style="44" customWidth="1"/>
    <col min="3850" max="3850" width="16.85546875" style="44" customWidth="1"/>
    <col min="3851" max="3851" width="14.7109375" style="44" customWidth="1"/>
    <col min="3852" max="3852" width="14.85546875" style="44" customWidth="1"/>
    <col min="3853" max="3853" width="11.85546875" style="44" customWidth="1"/>
    <col min="3854" max="3854" width="13" style="44" bestFit="1" customWidth="1"/>
    <col min="3855" max="4098" width="9.140625" style="44"/>
    <col min="4099" max="4099" width="7.140625" style="44" customWidth="1"/>
    <col min="4100" max="4100" width="15.140625" style="44" customWidth="1"/>
    <col min="4101" max="4101" width="91.7109375" style="44" customWidth="1"/>
    <col min="4102" max="4102" width="14.7109375" style="44" customWidth="1"/>
    <col min="4103" max="4103" width="10.7109375" style="44" customWidth="1"/>
    <col min="4104" max="4104" width="14.7109375" style="44" customWidth="1"/>
    <col min="4105" max="4105" width="10.7109375" style="44" customWidth="1"/>
    <col min="4106" max="4106" width="16.85546875" style="44" customWidth="1"/>
    <col min="4107" max="4107" width="14.7109375" style="44" customWidth="1"/>
    <col min="4108" max="4108" width="14.85546875" style="44" customWidth="1"/>
    <col min="4109" max="4109" width="11.85546875" style="44" customWidth="1"/>
    <col min="4110" max="4110" width="13" style="44" bestFit="1" customWidth="1"/>
    <col min="4111" max="4354" width="9.140625" style="44"/>
    <col min="4355" max="4355" width="7.140625" style="44" customWidth="1"/>
    <col min="4356" max="4356" width="15.140625" style="44" customWidth="1"/>
    <col min="4357" max="4357" width="91.7109375" style="44" customWidth="1"/>
    <col min="4358" max="4358" width="14.7109375" style="44" customWidth="1"/>
    <col min="4359" max="4359" width="10.7109375" style="44" customWidth="1"/>
    <col min="4360" max="4360" width="14.7109375" style="44" customWidth="1"/>
    <col min="4361" max="4361" width="10.7109375" style="44" customWidth="1"/>
    <col min="4362" max="4362" width="16.85546875" style="44" customWidth="1"/>
    <col min="4363" max="4363" width="14.7109375" style="44" customWidth="1"/>
    <col min="4364" max="4364" width="14.85546875" style="44" customWidth="1"/>
    <col min="4365" max="4365" width="11.85546875" style="44" customWidth="1"/>
    <col min="4366" max="4366" width="13" style="44" bestFit="1" customWidth="1"/>
    <col min="4367" max="4610" width="9.140625" style="44"/>
    <col min="4611" max="4611" width="7.140625" style="44" customWidth="1"/>
    <col min="4612" max="4612" width="15.140625" style="44" customWidth="1"/>
    <col min="4613" max="4613" width="91.7109375" style="44" customWidth="1"/>
    <col min="4614" max="4614" width="14.7109375" style="44" customWidth="1"/>
    <col min="4615" max="4615" width="10.7109375" style="44" customWidth="1"/>
    <col min="4616" max="4616" width="14.7109375" style="44" customWidth="1"/>
    <col min="4617" max="4617" width="10.7109375" style="44" customWidth="1"/>
    <col min="4618" max="4618" width="16.85546875" style="44" customWidth="1"/>
    <col min="4619" max="4619" width="14.7109375" style="44" customWidth="1"/>
    <col min="4620" max="4620" width="14.85546875" style="44" customWidth="1"/>
    <col min="4621" max="4621" width="11.85546875" style="44" customWidth="1"/>
    <col min="4622" max="4622" width="13" style="44" bestFit="1" customWidth="1"/>
    <col min="4623" max="4866" width="9.140625" style="44"/>
    <col min="4867" max="4867" width="7.140625" style="44" customWidth="1"/>
    <col min="4868" max="4868" width="15.140625" style="44" customWidth="1"/>
    <col min="4869" max="4869" width="91.7109375" style="44" customWidth="1"/>
    <col min="4870" max="4870" width="14.7109375" style="44" customWidth="1"/>
    <col min="4871" max="4871" width="10.7109375" style="44" customWidth="1"/>
    <col min="4872" max="4872" width="14.7109375" style="44" customWidth="1"/>
    <col min="4873" max="4873" width="10.7109375" style="44" customWidth="1"/>
    <col min="4874" max="4874" width="16.85546875" style="44" customWidth="1"/>
    <col min="4875" max="4875" width="14.7109375" style="44" customWidth="1"/>
    <col min="4876" max="4876" width="14.85546875" style="44" customWidth="1"/>
    <col min="4877" max="4877" width="11.85546875" style="44" customWidth="1"/>
    <col min="4878" max="4878" width="13" style="44" bestFit="1" customWidth="1"/>
    <col min="4879" max="5122" width="9.140625" style="44"/>
    <col min="5123" max="5123" width="7.140625" style="44" customWidth="1"/>
    <col min="5124" max="5124" width="15.140625" style="44" customWidth="1"/>
    <col min="5125" max="5125" width="91.7109375" style="44" customWidth="1"/>
    <col min="5126" max="5126" width="14.7109375" style="44" customWidth="1"/>
    <col min="5127" max="5127" width="10.7109375" style="44" customWidth="1"/>
    <col min="5128" max="5128" width="14.7109375" style="44" customWidth="1"/>
    <col min="5129" max="5129" width="10.7109375" style="44" customWidth="1"/>
    <col min="5130" max="5130" width="16.85546875" style="44" customWidth="1"/>
    <col min="5131" max="5131" width="14.7109375" style="44" customWidth="1"/>
    <col min="5132" max="5132" width="14.85546875" style="44" customWidth="1"/>
    <col min="5133" max="5133" width="11.85546875" style="44" customWidth="1"/>
    <col min="5134" max="5134" width="13" style="44" bestFit="1" customWidth="1"/>
    <col min="5135" max="5378" width="9.140625" style="44"/>
    <col min="5379" max="5379" width="7.140625" style="44" customWidth="1"/>
    <col min="5380" max="5380" width="15.140625" style="44" customWidth="1"/>
    <col min="5381" max="5381" width="91.7109375" style="44" customWidth="1"/>
    <col min="5382" max="5382" width="14.7109375" style="44" customWidth="1"/>
    <col min="5383" max="5383" width="10.7109375" style="44" customWidth="1"/>
    <col min="5384" max="5384" width="14.7109375" style="44" customWidth="1"/>
    <col min="5385" max="5385" width="10.7109375" style="44" customWidth="1"/>
    <col min="5386" max="5386" width="16.85546875" style="44" customWidth="1"/>
    <col min="5387" max="5387" width="14.7109375" style="44" customWidth="1"/>
    <col min="5388" max="5388" width="14.85546875" style="44" customWidth="1"/>
    <col min="5389" max="5389" width="11.85546875" style="44" customWidth="1"/>
    <col min="5390" max="5390" width="13" style="44" bestFit="1" customWidth="1"/>
    <col min="5391" max="5634" width="9.140625" style="44"/>
    <col min="5635" max="5635" width="7.140625" style="44" customWidth="1"/>
    <col min="5636" max="5636" width="15.140625" style="44" customWidth="1"/>
    <col min="5637" max="5637" width="91.7109375" style="44" customWidth="1"/>
    <col min="5638" max="5638" width="14.7109375" style="44" customWidth="1"/>
    <col min="5639" max="5639" width="10.7109375" style="44" customWidth="1"/>
    <col min="5640" max="5640" width="14.7109375" style="44" customWidth="1"/>
    <col min="5641" max="5641" width="10.7109375" style="44" customWidth="1"/>
    <col min="5642" max="5642" width="16.85546875" style="44" customWidth="1"/>
    <col min="5643" max="5643" width="14.7109375" style="44" customWidth="1"/>
    <col min="5644" max="5644" width="14.85546875" style="44" customWidth="1"/>
    <col min="5645" max="5645" width="11.85546875" style="44" customWidth="1"/>
    <col min="5646" max="5646" width="13" style="44" bestFit="1" customWidth="1"/>
    <col min="5647" max="5890" width="9.140625" style="44"/>
    <col min="5891" max="5891" width="7.140625" style="44" customWidth="1"/>
    <col min="5892" max="5892" width="15.140625" style="44" customWidth="1"/>
    <col min="5893" max="5893" width="91.7109375" style="44" customWidth="1"/>
    <col min="5894" max="5894" width="14.7109375" style="44" customWidth="1"/>
    <col min="5895" max="5895" width="10.7109375" style="44" customWidth="1"/>
    <col min="5896" max="5896" width="14.7109375" style="44" customWidth="1"/>
    <col min="5897" max="5897" width="10.7109375" style="44" customWidth="1"/>
    <col min="5898" max="5898" width="16.85546875" style="44" customWidth="1"/>
    <col min="5899" max="5899" width="14.7109375" style="44" customWidth="1"/>
    <col min="5900" max="5900" width="14.85546875" style="44" customWidth="1"/>
    <col min="5901" max="5901" width="11.85546875" style="44" customWidth="1"/>
    <col min="5902" max="5902" width="13" style="44" bestFit="1" customWidth="1"/>
    <col min="5903" max="6146" width="9.140625" style="44"/>
    <col min="6147" max="6147" width="7.140625" style="44" customWidth="1"/>
    <col min="6148" max="6148" width="15.140625" style="44" customWidth="1"/>
    <col min="6149" max="6149" width="91.7109375" style="44" customWidth="1"/>
    <col min="6150" max="6150" width="14.7109375" style="44" customWidth="1"/>
    <col min="6151" max="6151" width="10.7109375" style="44" customWidth="1"/>
    <col min="6152" max="6152" width="14.7109375" style="44" customWidth="1"/>
    <col min="6153" max="6153" width="10.7109375" style="44" customWidth="1"/>
    <col min="6154" max="6154" width="16.85546875" style="44" customWidth="1"/>
    <col min="6155" max="6155" width="14.7109375" style="44" customWidth="1"/>
    <col min="6156" max="6156" width="14.85546875" style="44" customWidth="1"/>
    <col min="6157" max="6157" width="11.85546875" style="44" customWidth="1"/>
    <col min="6158" max="6158" width="13" style="44" bestFit="1" customWidth="1"/>
    <col min="6159" max="6402" width="9.140625" style="44"/>
    <col min="6403" max="6403" width="7.140625" style="44" customWidth="1"/>
    <col min="6404" max="6404" width="15.140625" style="44" customWidth="1"/>
    <col min="6405" max="6405" width="91.7109375" style="44" customWidth="1"/>
    <col min="6406" max="6406" width="14.7109375" style="44" customWidth="1"/>
    <col min="6407" max="6407" width="10.7109375" style="44" customWidth="1"/>
    <col min="6408" max="6408" width="14.7109375" style="44" customWidth="1"/>
    <col min="6409" max="6409" width="10.7109375" style="44" customWidth="1"/>
    <col min="6410" max="6410" width="16.85546875" style="44" customWidth="1"/>
    <col min="6411" max="6411" width="14.7109375" style="44" customWidth="1"/>
    <col min="6412" max="6412" width="14.85546875" style="44" customWidth="1"/>
    <col min="6413" max="6413" width="11.85546875" style="44" customWidth="1"/>
    <col min="6414" max="6414" width="13" style="44" bestFit="1" customWidth="1"/>
    <col min="6415" max="6658" width="9.140625" style="44"/>
    <col min="6659" max="6659" width="7.140625" style="44" customWidth="1"/>
    <col min="6660" max="6660" width="15.140625" style="44" customWidth="1"/>
    <col min="6661" max="6661" width="91.7109375" style="44" customWidth="1"/>
    <col min="6662" max="6662" width="14.7109375" style="44" customWidth="1"/>
    <col min="6663" max="6663" width="10.7109375" style="44" customWidth="1"/>
    <col min="6664" max="6664" width="14.7109375" style="44" customWidth="1"/>
    <col min="6665" max="6665" width="10.7109375" style="44" customWidth="1"/>
    <col min="6666" max="6666" width="16.85546875" style="44" customWidth="1"/>
    <col min="6667" max="6667" width="14.7109375" style="44" customWidth="1"/>
    <col min="6668" max="6668" width="14.85546875" style="44" customWidth="1"/>
    <col min="6669" max="6669" width="11.85546875" style="44" customWidth="1"/>
    <col min="6670" max="6670" width="13" style="44" bestFit="1" customWidth="1"/>
    <col min="6671" max="6914" width="9.140625" style="44"/>
    <col min="6915" max="6915" width="7.140625" style="44" customWidth="1"/>
    <col min="6916" max="6916" width="15.140625" style="44" customWidth="1"/>
    <col min="6917" max="6917" width="91.7109375" style="44" customWidth="1"/>
    <col min="6918" max="6918" width="14.7109375" style="44" customWidth="1"/>
    <col min="6919" max="6919" width="10.7109375" style="44" customWidth="1"/>
    <col min="6920" max="6920" width="14.7109375" style="44" customWidth="1"/>
    <col min="6921" max="6921" width="10.7109375" style="44" customWidth="1"/>
    <col min="6922" max="6922" width="16.85546875" style="44" customWidth="1"/>
    <col min="6923" max="6923" width="14.7109375" style="44" customWidth="1"/>
    <col min="6924" max="6924" width="14.85546875" style="44" customWidth="1"/>
    <col min="6925" max="6925" width="11.85546875" style="44" customWidth="1"/>
    <col min="6926" max="6926" width="13" style="44" bestFit="1" customWidth="1"/>
    <col min="6927" max="7170" width="9.140625" style="44"/>
    <col min="7171" max="7171" width="7.140625" style="44" customWidth="1"/>
    <col min="7172" max="7172" width="15.140625" style="44" customWidth="1"/>
    <col min="7173" max="7173" width="91.7109375" style="44" customWidth="1"/>
    <col min="7174" max="7174" width="14.7109375" style="44" customWidth="1"/>
    <col min="7175" max="7175" width="10.7109375" style="44" customWidth="1"/>
    <col min="7176" max="7176" width="14.7109375" style="44" customWidth="1"/>
    <col min="7177" max="7177" width="10.7109375" style="44" customWidth="1"/>
    <col min="7178" max="7178" width="16.85546875" style="44" customWidth="1"/>
    <col min="7179" max="7179" width="14.7109375" style="44" customWidth="1"/>
    <col min="7180" max="7180" width="14.85546875" style="44" customWidth="1"/>
    <col min="7181" max="7181" width="11.85546875" style="44" customWidth="1"/>
    <col min="7182" max="7182" width="13" style="44" bestFit="1" customWidth="1"/>
    <col min="7183" max="7426" width="9.140625" style="44"/>
    <col min="7427" max="7427" width="7.140625" style="44" customWidth="1"/>
    <col min="7428" max="7428" width="15.140625" style="44" customWidth="1"/>
    <col min="7429" max="7429" width="91.7109375" style="44" customWidth="1"/>
    <col min="7430" max="7430" width="14.7109375" style="44" customWidth="1"/>
    <col min="7431" max="7431" width="10.7109375" style="44" customWidth="1"/>
    <col min="7432" max="7432" width="14.7109375" style="44" customWidth="1"/>
    <col min="7433" max="7433" width="10.7109375" style="44" customWidth="1"/>
    <col min="7434" max="7434" width="16.85546875" style="44" customWidth="1"/>
    <col min="7435" max="7435" width="14.7109375" style="44" customWidth="1"/>
    <col min="7436" max="7436" width="14.85546875" style="44" customWidth="1"/>
    <col min="7437" max="7437" width="11.85546875" style="44" customWidth="1"/>
    <col min="7438" max="7438" width="13" style="44" bestFit="1" customWidth="1"/>
    <col min="7439" max="7682" width="9.140625" style="44"/>
    <col min="7683" max="7683" width="7.140625" style="44" customWidth="1"/>
    <col min="7684" max="7684" width="15.140625" style="44" customWidth="1"/>
    <col min="7685" max="7685" width="91.7109375" style="44" customWidth="1"/>
    <col min="7686" max="7686" width="14.7109375" style="44" customWidth="1"/>
    <col min="7687" max="7687" width="10.7109375" style="44" customWidth="1"/>
    <col min="7688" max="7688" width="14.7109375" style="44" customWidth="1"/>
    <col min="7689" max="7689" width="10.7109375" style="44" customWidth="1"/>
    <col min="7690" max="7690" width="16.85546875" style="44" customWidth="1"/>
    <col min="7691" max="7691" width="14.7109375" style="44" customWidth="1"/>
    <col min="7692" max="7692" width="14.85546875" style="44" customWidth="1"/>
    <col min="7693" max="7693" width="11.85546875" style="44" customWidth="1"/>
    <col min="7694" max="7694" width="13" style="44" bestFit="1" customWidth="1"/>
    <col min="7695" max="7938" width="9.140625" style="44"/>
    <col min="7939" max="7939" width="7.140625" style="44" customWidth="1"/>
    <col min="7940" max="7940" width="15.140625" style="44" customWidth="1"/>
    <col min="7941" max="7941" width="91.7109375" style="44" customWidth="1"/>
    <col min="7942" max="7942" width="14.7109375" style="44" customWidth="1"/>
    <col min="7943" max="7943" width="10.7109375" style="44" customWidth="1"/>
    <col min="7944" max="7944" width="14.7109375" style="44" customWidth="1"/>
    <col min="7945" max="7945" width="10.7109375" style="44" customWidth="1"/>
    <col min="7946" max="7946" width="16.85546875" style="44" customWidth="1"/>
    <col min="7947" max="7947" width="14.7109375" style="44" customWidth="1"/>
    <col min="7948" max="7948" width="14.85546875" style="44" customWidth="1"/>
    <col min="7949" max="7949" width="11.85546875" style="44" customWidth="1"/>
    <col min="7950" max="7950" width="13" style="44" bestFit="1" customWidth="1"/>
    <col min="7951" max="8194" width="9.140625" style="44"/>
    <col min="8195" max="8195" width="7.140625" style="44" customWidth="1"/>
    <col min="8196" max="8196" width="15.140625" style="44" customWidth="1"/>
    <col min="8197" max="8197" width="91.7109375" style="44" customWidth="1"/>
    <col min="8198" max="8198" width="14.7109375" style="44" customWidth="1"/>
    <col min="8199" max="8199" width="10.7109375" style="44" customWidth="1"/>
    <col min="8200" max="8200" width="14.7109375" style="44" customWidth="1"/>
    <col min="8201" max="8201" width="10.7109375" style="44" customWidth="1"/>
    <col min="8202" max="8202" width="16.85546875" style="44" customWidth="1"/>
    <col min="8203" max="8203" width="14.7109375" style="44" customWidth="1"/>
    <col min="8204" max="8204" width="14.85546875" style="44" customWidth="1"/>
    <col min="8205" max="8205" width="11.85546875" style="44" customWidth="1"/>
    <col min="8206" max="8206" width="13" style="44" bestFit="1" customWidth="1"/>
    <col min="8207" max="8450" width="9.140625" style="44"/>
    <col min="8451" max="8451" width="7.140625" style="44" customWidth="1"/>
    <col min="8452" max="8452" width="15.140625" style="44" customWidth="1"/>
    <col min="8453" max="8453" width="91.7109375" style="44" customWidth="1"/>
    <col min="8454" max="8454" width="14.7109375" style="44" customWidth="1"/>
    <col min="8455" max="8455" width="10.7109375" style="44" customWidth="1"/>
    <col min="8456" max="8456" width="14.7109375" style="44" customWidth="1"/>
    <col min="8457" max="8457" width="10.7109375" style="44" customWidth="1"/>
    <col min="8458" max="8458" width="16.85546875" style="44" customWidth="1"/>
    <col min="8459" max="8459" width="14.7109375" style="44" customWidth="1"/>
    <col min="8460" max="8460" width="14.85546875" style="44" customWidth="1"/>
    <col min="8461" max="8461" width="11.85546875" style="44" customWidth="1"/>
    <col min="8462" max="8462" width="13" style="44" bestFit="1" customWidth="1"/>
    <col min="8463" max="8706" width="9.140625" style="44"/>
    <col min="8707" max="8707" width="7.140625" style="44" customWidth="1"/>
    <col min="8708" max="8708" width="15.140625" style="44" customWidth="1"/>
    <col min="8709" max="8709" width="91.7109375" style="44" customWidth="1"/>
    <col min="8710" max="8710" width="14.7109375" style="44" customWidth="1"/>
    <col min="8711" max="8711" width="10.7109375" style="44" customWidth="1"/>
    <col min="8712" max="8712" width="14.7109375" style="44" customWidth="1"/>
    <col min="8713" max="8713" width="10.7109375" style="44" customWidth="1"/>
    <col min="8714" max="8714" width="16.85546875" style="44" customWidth="1"/>
    <col min="8715" max="8715" width="14.7109375" style="44" customWidth="1"/>
    <col min="8716" max="8716" width="14.85546875" style="44" customWidth="1"/>
    <col min="8717" max="8717" width="11.85546875" style="44" customWidth="1"/>
    <col min="8718" max="8718" width="13" style="44" bestFit="1" customWidth="1"/>
    <col min="8719" max="8962" width="9.140625" style="44"/>
    <col min="8963" max="8963" width="7.140625" style="44" customWidth="1"/>
    <col min="8964" max="8964" width="15.140625" style="44" customWidth="1"/>
    <col min="8965" max="8965" width="91.7109375" style="44" customWidth="1"/>
    <col min="8966" max="8966" width="14.7109375" style="44" customWidth="1"/>
    <col min="8967" max="8967" width="10.7109375" style="44" customWidth="1"/>
    <col min="8968" max="8968" width="14.7109375" style="44" customWidth="1"/>
    <col min="8969" max="8969" width="10.7109375" style="44" customWidth="1"/>
    <col min="8970" max="8970" width="16.85546875" style="44" customWidth="1"/>
    <col min="8971" max="8971" width="14.7109375" style="44" customWidth="1"/>
    <col min="8972" max="8972" width="14.85546875" style="44" customWidth="1"/>
    <col min="8973" max="8973" width="11.85546875" style="44" customWidth="1"/>
    <col min="8974" max="8974" width="13" style="44" bestFit="1" customWidth="1"/>
    <col min="8975" max="9218" width="9.140625" style="44"/>
    <col min="9219" max="9219" width="7.140625" style="44" customWidth="1"/>
    <col min="9220" max="9220" width="15.140625" style="44" customWidth="1"/>
    <col min="9221" max="9221" width="91.7109375" style="44" customWidth="1"/>
    <col min="9222" max="9222" width="14.7109375" style="44" customWidth="1"/>
    <col min="9223" max="9223" width="10.7109375" style="44" customWidth="1"/>
    <col min="9224" max="9224" width="14.7109375" style="44" customWidth="1"/>
    <col min="9225" max="9225" width="10.7109375" style="44" customWidth="1"/>
    <col min="9226" max="9226" width="16.85546875" style="44" customWidth="1"/>
    <col min="9227" max="9227" width="14.7109375" style="44" customWidth="1"/>
    <col min="9228" max="9228" width="14.85546875" style="44" customWidth="1"/>
    <col min="9229" max="9229" width="11.85546875" style="44" customWidth="1"/>
    <col min="9230" max="9230" width="13" style="44" bestFit="1" customWidth="1"/>
    <col min="9231" max="9474" width="9.140625" style="44"/>
    <col min="9475" max="9475" width="7.140625" style="44" customWidth="1"/>
    <col min="9476" max="9476" width="15.140625" style="44" customWidth="1"/>
    <col min="9477" max="9477" width="91.7109375" style="44" customWidth="1"/>
    <col min="9478" max="9478" width="14.7109375" style="44" customWidth="1"/>
    <col min="9479" max="9479" width="10.7109375" style="44" customWidth="1"/>
    <col min="9480" max="9480" width="14.7109375" style="44" customWidth="1"/>
    <col min="9481" max="9481" width="10.7109375" style="44" customWidth="1"/>
    <col min="9482" max="9482" width="16.85546875" style="44" customWidth="1"/>
    <col min="9483" max="9483" width="14.7109375" style="44" customWidth="1"/>
    <col min="9484" max="9484" width="14.85546875" style="44" customWidth="1"/>
    <col min="9485" max="9485" width="11.85546875" style="44" customWidth="1"/>
    <col min="9486" max="9486" width="13" style="44" bestFit="1" customWidth="1"/>
    <col min="9487" max="9730" width="9.140625" style="44"/>
    <col min="9731" max="9731" width="7.140625" style="44" customWidth="1"/>
    <col min="9732" max="9732" width="15.140625" style="44" customWidth="1"/>
    <col min="9733" max="9733" width="91.7109375" style="44" customWidth="1"/>
    <col min="9734" max="9734" width="14.7109375" style="44" customWidth="1"/>
    <col min="9735" max="9735" width="10.7109375" style="44" customWidth="1"/>
    <col min="9736" max="9736" width="14.7109375" style="44" customWidth="1"/>
    <col min="9737" max="9737" width="10.7109375" style="44" customWidth="1"/>
    <col min="9738" max="9738" width="16.85546875" style="44" customWidth="1"/>
    <col min="9739" max="9739" width="14.7109375" style="44" customWidth="1"/>
    <col min="9740" max="9740" width="14.85546875" style="44" customWidth="1"/>
    <col min="9741" max="9741" width="11.85546875" style="44" customWidth="1"/>
    <col min="9742" max="9742" width="13" style="44" bestFit="1" customWidth="1"/>
    <col min="9743" max="9986" width="9.140625" style="44"/>
    <col min="9987" max="9987" width="7.140625" style="44" customWidth="1"/>
    <col min="9988" max="9988" width="15.140625" style="44" customWidth="1"/>
    <col min="9989" max="9989" width="91.7109375" style="44" customWidth="1"/>
    <col min="9990" max="9990" width="14.7109375" style="44" customWidth="1"/>
    <col min="9991" max="9991" width="10.7109375" style="44" customWidth="1"/>
    <col min="9992" max="9992" width="14.7109375" style="44" customWidth="1"/>
    <col min="9993" max="9993" width="10.7109375" style="44" customWidth="1"/>
    <col min="9994" max="9994" width="16.85546875" style="44" customWidth="1"/>
    <col min="9995" max="9995" width="14.7109375" style="44" customWidth="1"/>
    <col min="9996" max="9996" width="14.85546875" style="44" customWidth="1"/>
    <col min="9997" max="9997" width="11.85546875" style="44" customWidth="1"/>
    <col min="9998" max="9998" width="13" style="44" bestFit="1" customWidth="1"/>
    <col min="9999" max="10242" width="9.140625" style="44"/>
    <col min="10243" max="10243" width="7.140625" style="44" customWidth="1"/>
    <col min="10244" max="10244" width="15.140625" style="44" customWidth="1"/>
    <col min="10245" max="10245" width="91.7109375" style="44" customWidth="1"/>
    <col min="10246" max="10246" width="14.7109375" style="44" customWidth="1"/>
    <col min="10247" max="10247" width="10.7109375" style="44" customWidth="1"/>
    <col min="10248" max="10248" width="14.7109375" style="44" customWidth="1"/>
    <col min="10249" max="10249" width="10.7109375" style="44" customWidth="1"/>
    <col min="10250" max="10250" width="16.85546875" style="44" customWidth="1"/>
    <col min="10251" max="10251" width="14.7109375" style="44" customWidth="1"/>
    <col min="10252" max="10252" width="14.85546875" style="44" customWidth="1"/>
    <col min="10253" max="10253" width="11.85546875" style="44" customWidth="1"/>
    <col min="10254" max="10254" width="13" style="44" bestFit="1" customWidth="1"/>
    <col min="10255" max="10498" width="9.140625" style="44"/>
    <col min="10499" max="10499" width="7.140625" style="44" customWidth="1"/>
    <col min="10500" max="10500" width="15.140625" style="44" customWidth="1"/>
    <col min="10501" max="10501" width="91.7109375" style="44" customWidth="1"/>
    <col min="10502" max="10502" width="14.7109375" style="44" customWidth="1"/>
    <col min="10503" max="10503" width="10.7109375" style="44" customWidth="1"/>
    <col min="10504" max="10504" width="14.7109375" style="44" customWidth="1"/>
    <col min="10505" max="10505" width="10.7109375" style="44" customWidth="1"/>
    <col min="10506" max="10506" width="16.85546875" style="44" customWidth="1"/>
    <col min="10507" max="10507" width="14.7109375" style="44" customWidth="1"/>
    <col min="10508" max="10508" width="14.85546875" style="44" customWidth="1"/>
    <col min="10509" max="10509" width="11.85546875" style="44" customWidth="1"/>
    <col min="10510" max="10510" width="13" style="44" bestFit="1" customWidth="1"/>
    <col min="10511" max="10754" width="9.140625" style="44"/>
    <col min="10755" max="10755" width="7.140625" style="44" customWidth="1"/>
    <col min="10756" max="10756" width="15.140625" style="44" customWidth="1"/>
    <col min="10757" max="10757" width="91.7109375" style="44" customWidth="1"/>
    <col min="10758" max="10758" width="14.7109375" style="44" customWidth="1"/>
    <col min="10759" max="10759" width="10.7109375" style="44" customWidth="1"/>
    <col min="10760" max="10760" width="14.7109375" style="44" customWidth="1"/>
    <col min="10761" max="10761" width="10.7109375" style="44" customWidth="1"/>
    <col min="10762" max="10762" width="16.85546875" style="44" customWidth="1"/>
    <col min="10763" max="10763" width="14.7109375" style="44" customWidth="1"/>
    <col min="10764" max="10764" width="14.85546875" style="44" customWidth="1"/>
    <col min="10765" max="10765" width="11.85546875" style="44" customWidth="1"/>
    <col min="10766" max="10766" width="13" style="44" bestFit="1" customWidth="1"/>
    <col min="10767" max="11010" width="9.140625" style="44"/>
    <col min="11011" max="11011" width="7.140625" style="44" customWidth="1"/>
    <col min="11012" max="11012" width="15.140625" style="44" customWidth="1"/>
    <col min="11013" max="11013" width="91.7109375" style="44" customWidth="1"/>
    <col min="11014" max="11014" width="14.7109375" style="44" customWidth="1"/>
    <col min="11015" max="11015" width="10.7109375" style="44" customWidth="1"/>
    <col min="11016" max="11016" width="14.7109375" style="44" customWidth="1"/>
    <col min="11017" max="11017" width="10.7109375" style="44" customWidth="1"/>
    <col min="11018" max="11018" width="16.85546875" style="44" customWidth="1"/>
    <col min="11019" max="11019" width="14.7109375" style="44" customWidth="1"/>
    <col min="11020" max="11020" width="14.85546875" style="44" customWidth="1"/>
    <col min="11021" max="11021" width="11.85546875" style="44" customWidth="1"/>
    <col min="11022" max="11022" width="13" style="44" bestFit="1" customWidth="1"/>
    <col min="11023" max="11266" width="9.140625" style="44"/>
    <col min="11267" max="11267" width="7.140625" style="44" customWidth="1"/>
    <col min="11268" max="11268" width="15.140625" style="44" customWidth="1"/>
    <col min="11269" max="11269" width="91.7109375" style="44" customWidth="1"/>
    <col min="11270" max="11270" width="14.7109375" style="44" customWidth="1"/>
    <col min="11271" max="11271" width="10.7109375" style="44" customWidth="1"/>
    <col min="11272" max="11272" width="14.7109375" style="44" customWidth="1"/>
    <col min="11273" max="11273" width="10.7109375" style="44" customWidth="1"/>
    <col min="11274" max="11274" width="16.85546875" style="44" customWidth="1"/>
    <col min="11275" max="11275" width="14.7109375" style="44" customWidth="1"/>
    <col min="11276" max="11276" width="14.85546875" style="44" customWidth="1"/>
    <col min="11277" max="11277" width="11.85546875" style="44" customWidth="1"/>
    <col min="11278" max="11278" width="13" style="44" bestFit="1" customWidth="1"/>
    <col min="11279" max="11522" width="9.140625" style="44"/>
    <col min="11523" max="11523" width="7.140625" style="44" customWidth="1"/>
    <col min="11524" max="11524" width="15.140625" style="44" customWidth="1"/>
    <col min="11525" max="11525" width="91.7109375" style="44" customWidth="1"/>
    <col min="11526" max="11526" width="14.7109375" style="44" customWidth="1"/>
    <col min="11527" max="11527" width="10.7109375" style="44" customWidth="1"/>
    <col min="11528" max="11528" width="14.7109375" style="44" customWidth="1"/>
    <col min="11529" max="11529" width="10.7109375" style="44" customWidth="1"/>
    <col min="11530" max="11530" width="16.85546875" style="44" customWidth="1"/>
    <col min="11531" max="11531" width="14.7109375" style="44" customWidth="1"/>
    <col min="11532" max="11532" width="14.85546875" style="44" customWidth="1"/>
    <col min="11533" max="11533" width="11.85546875" style="44" customWidth="1"/>
    <col min="11534" max="11534" width="13" style="44" bestFit="1" customWidth="1"/>
    <col min="11535" max="11778" width="9.140625" style="44"/>
    <col min="11779" max="11779" width="7.140625" style="44" customWidth="1"/>
    <col min="11780" max="11780" width="15.140625" style="44" customWidth="1"/>
    <col min="11781" max="11781" width="91.7109375" style="44" customWidth="1"/>
    <col min="11782" max="11782" width="14.7109375" style="44" customWidth="1"/>
    <col min="11783" max="11783" width="10.7109375" style="44" customWidth="1"/>
    <col min="11784" max="11784" width="14.7109375" style="44" customWidth="1"/>
    <col min="11785" max="11785" width="10.7109375" style="44" customWidth="1"/>
    <col min="11786" max="11786" width="16.85546875" style="44" customWidth="1"/>
    <col min="11787" max="11787" width="14.7109375" style="44" customWidth="1"/>
    <col min="11788" max="11788" width="14.85546875" style="44" customWidth="1"/>
    <col min="11789" max="11789" width="11.85546875" style="44" customWidth="1"/>
    <col min="11790" max="11790" width="13" style="44" bestFit="1" customWidth="1"/>
    <col min="11791" max="12034" width="9.140625" style="44"/>
    <col min="12035" max="12035" width="7.140625" style="44" customWidth="1"/>
    <col min="12036" max="12036" width="15.140625" style="44" customWidth="1"/>
    <col min="12037" max="12037" width="91.7109375" style="44" customWidth="1"/>
    <col min="12038" max="12038" width="14.7109375" style="44" customWidth="1"/>
    <col min="12039" max="12039" width="10.7109375" style="44" customWidth="1"/>
    <col min="12040" max="12040" width="14.7109375" style="44" customWidth="1"/>
    <col min="12041" max="12041" width="10.7109375" style="44" customWidth="1"/>
    <col min="12042" max="12042" width="16.85546875" style="44" customWidth="1"/>
    <col min="12043" max="12043" width="14.7109375" style="44" customWidth="1"/>
    <col min="12044" max="12044" width="14.85546875" style="44" customWidth="1"/>
    <col min="12045" max="12045" width="11.85546875" style="44" customWidth="1"/>
    <col min="12046" max="12046" width="13" style="44" bestFit="1" customWidth="1"/>
    <col min="12047" max="12290" width="9.140625" style="44"/>
    <col min="12291" max="12291" width="7.140625" style="44" customWidth="1"/>
    <col min="12292" max="12292" width="15.140625" style="44" customWidth="1"/>
    <col min="12293" max="12293" width="91.7109375" style="44" customWidth="1"/>
    <col min="12294" max="12294" width="14.7109375" style="44" customWidth="1"/>
    <col min="12295" max="12295" width="10.7109375" style="44" customWidth="1"/>
    <col min="12296" max="12296" width="14.7109375" style="44" customWidth="1"/>
    <col min="12297" max="12297" width="10.7109375" style="44" customWidth="1"/>
    <col min="12298" max="12298" width="16.85546875" style="44" customWidth="1"/>
    <col min="12299" max="12299" width="14.7109375" style="44" customWidth="1"/>
    <col min="12300" max="12300" width="14.85546875" style="44" customWidth="1"/>
    <col min="12301" max="12301" width="11.85546875" style="44" customWidth="1"/>
    <col min="12302" max="12302" width="13" style="44" bestFit="1" customWidth="1"/>
    <col min="12303" max="12546" width="9.140625" style="44"/>
    <col min="12547" max="12547" width="7.140625" style="44" customWidth="1"/>
    <col min="12548" max="12548" width="15.140625" style="44" customWidth="1"/>
    <col min="12549" max="12549" width="91.7109375" style="44" customWidth="1"/>
    <col min="12550" max="12550" width="14.7109375" style="44" customWidth="1"/>
    <col min="12551" max="12551" width="10.7109375" style="44" customWidth="1"/>
    <col min="12552" max="12552" width="14.7109375" style="44" customWidth="1"/>
    <col min="12553" max="12553" width="10.7109375" style="44" customWidth="1"/>
    <col min="12554" max="12554" width="16.85546875" style="44" customWidth="1"/>
    <col min="12555" max="12555" width="14.7109375" style="44" customWidth="1"/>
    <col min="12556" max="12556" width="14.85546875" style="44" customWidth="1"/>
    <col min="12557" max="12557" width="11.85546875" style="44" customWidth="1"/>
    <col min="12558" max="12558" width="13" style="44" bestFit="1" customWidth="1"/>
    <col min="12559" max="12802" width="9.140625" style="44"/>
    <col min="12803" max="12803" width="7.140625" style="44" customWidth="1"/>
    <col min="12804" max="12804" width="15.140625" style="44" customWidth="1"/>
    <col min="12805" max="12805" width="91.7109375" style="44" customWidth="1"/>
    <col min="12806" max="12806" width="14.7109375" style="44" customWidth="1"/>
    <col min="12807" max="12807" width="10.7109375" style="44" customWidth="1"/>
    <col min="12808" max="12808" width="14.7109375" style="44" customWidth="1"/>
    <col min="12809" max="12809" width="10.7109375" style="44" customWidth="1"/>
    <col min="12810" max="12810" width="16.85546875" style="44" customWidth="1"/>
    <col min="12811" max="12811" width="14.7109375" style="44" customWidth="1"/>
    <col min="12812" max="12812" width="14.85546875" style="44" customWidth="1"/>
    <col min="12813" max="12813" width="11.85546875" style="44" customWidth="1"/>
    <col min="12814" max="12814" width="13" style="44" bestFit="1" customWidth="1"/>
    <col min="12815" max="13058" width="9.140625" style="44"/>
    <col min="13059" max="13059" width="7.140625" style="44" customWidth="1"/>
    <col min="13060" max="13060" width="15.140625" style="44" customWidth="1"/>
    <col min="13061" max="13061" width="91.7109375" style="44" customWidth="1"/>
    <col min="13062" max="13062" width="14.7109375" style="44" customWidth="1"/>
    <col min="13063" max="13063" width="10.7109375" style="44" customWidth="1"/>
    <col min="13064" max="13064" width="14.7109375" style="44" customWidth="1"/>
    <col min="13065" max="13065" width="10.7109375" style="44" customWidth="1"/>
    <col min="13066" max="13066" width="16.85546875" style="44" customWidth="1"/>
    <col min="13067" max="13067" width="14.7109375" style="44" customWidth="1"/>
    <col min="13068" max="13068" width="14.85546875" style="44" customWidth="1"/>
    <col min="13069" max="13069" width="11.85546875" style="44" customWidth="1"/>
    <col min="13070" max="13070" width="13" style="44" bestFit="1" customWidth="1"/>
    <col min="13071" max="13314" width="9.140625" style="44"/>
    <col min="13315" max="13315" width="7.140625" style="44" customWidth="1"/>
    <col min="13316" max="13316" width="15.140625" style="44" customWidth="1"/>
    <col min="13317" max="13317" width="91.7109375" style="44" customWidth="1"/>
    <col min="13318" max="13318" width="14.7109375" style="44" customWidth="1"/>
    <col min="13319" max="13319" width="10.7109375" style="44" customWidth="1"/>
    <col min="13320" max="13320" width="14.7109375" style="44" customWidth="1"/>
    <col min="13321" max="13321" width="10.7109375" style="44" customWidth="1"/>
    <col min="13322" max="13322" width="16.85546875" style="44" customWidth="1"/>
    <col min="13323" max="13323" width="14.7109375" style="44" customWidth="1"/>
    <col min="13324" max="13324" width="14.85546875" style="44" customWidth="1"/>
    <col min="13325" max="13325" width="11.85546875" style="44" customWidth="1"/>
    <col min="13326" max="13326" width="13" style="44" bestFit="1" customWidth="1"/>
    <col min="13327" max="13570" width="9.140625" style="44"/>
    <col min="13571" max="13571" width="7.140625" style="44" customWidth="1"/>
    <col min="13572" max="13572" width="15.140625" style="44" customWidth="1"/>
    <col min="13573" max="13573" width="91.7109375" style="44" customWidth="1"/>
    <col min="13574" max="13574" width="14.7109375" style="44" customWidth="1"/>
    <col min="13575" max="13575" width="10.7109375" style="44" customWidth="1"/>
    <col min="13576" max="13576" width="14.7109375" style="44" customWidth="1"/>
    <col min="13577" max="13577" width="10.7109375" style="44" customWidth="1"/>
    <col min="13578" max="13578" width="16.85546875" style="44" customWidth="1"/>
    <col min="13579" max="13579" width="14.7109375" style="44" customWidth="1"/>
    <col min="13580" max="13580" width="14.85546875" style="44" customWidth="1"/>
    <col min="13581" max="13581" width="11.85546875" style="44" customWidth="1"/>
    <col min="13582" max="13582" width="13" style="44" bestFit="1" customWidth="1"/>
    <col min="13583" max="13826" width="9.140625" style="44"/>
    <col min="13827" max="13827" width="7.140625" style="44" customWidth="1"/>
    <col min="13828" max="13828" width="15.140625" style="44" customWidth="1"/>
    <col min="13829" max="13829" width="91.7109375" style="44" customWidth="1"/>
    <col min="13830" max="13830" width="14.7109375" style="44" customWidth="1"/>
    <col min="13831" max="13831" width="10.7109375" style="44" customWidth="1"/>
    <col min="13832" max="13832" width="14.7109375" style="44" customWidth="1"/>
    <col min="13833" max="13833" width="10.7109375" style="44" customWidth="1"/>
    <col min="13834" max="13834" width="16.85546875" style="44" customWidth="1"/>
    <col min="13835" max="13835" width="14.7109375" style="44" customWidth="1"/>
    <col min="13836" max="13836" width="14.85546875" style="44" customWidth="1"/>
    <col min="13837" max="13837" width="11.85546875" style="44" customWidth="1"/>
    <col min="13838" max="13838" width="13" style="44" bestFit="1" customWidth="1"/>
    <col min="13839" max="14082" width="9.140625" style="44"/>
    <col min="14083" max="14083" width="7.140625" style="44" customWidth="1"/>
    <col min="14084" max="14084" width="15.140625" style="44" customWidth="1"/>
    <col min="14085" max="14085" width="91.7109375" style="44" customWidth="1"/>
    <col min="14086" max="14086" width="14.7109375" style="44" customWidth="1"/>
    <col min="14087" max="14087" width="10.7109375" style="44" customWidth="1"/>
    <col min="14088" max="14088" width="14.7109375" style="44" customWidth="1"/>
    <col min="14089" max="14089" width="10.7109375" style="44" customWidth="1"/>
    <col min="14090" max="14090" width="16.85546875" style="44" customWidth="1"/>
    <col min="14091" max="14091" width="14.7109375" style="44" customWidth="1"/>
    <col min="14092" max="14092" width="14.85546875" style="44" customWidth="1"/>
    <col min="14093" max="14093" width="11.85546875" style="44" customWidth="1"/>
    <col min="14094" max="14094" width="13" style="44" bestFit="1" customWidth="1"/>
    <col min="14095" max="14338" width="9.140625" style="44"/>
    <col min="14339" max="14339" width="7.140625" style="44" customWidth="1"/>
    <col min="14340" max="14340" width="15.140625" style="44" customWidth="1"/>
    <col min="14341" max="14341" width="91.7109375" style="44" customWidth="1"/>
    <col min="14342" max="14342" width="14.7109375" style="44" customWidth="1"/>
    <col min="14343" max="14343" width="10.7109375" style="44" customWidth="1"/>
    <col min="14344" max="14344" width="14.7109375" style="44" customWidth="1"/>
    <col min="14345" max="14345" width="10.7109375" style="44" customWidth="1"/>
    <col min="14346" max="14346" width="16.85546875" style="44" customWidth="1"/>
    <col min="14347" max="14347" width="14.7109375" style="44" customWidth="1"/>
    <col min="14348" max="14348" width="14.85546875" style="44" customWidth="1"/>
    <col min="14349" max="14349" width="11.85546875" style="44" customWidth="1"/>
    <col min="14350" max="14350" width="13" style="44" bestFit="1" customWidth="1"/>
    <col min="14351" max="14594" width="9.140625" style="44"/>
    <col min="14595" max="14595" width="7.140625" style="44" customWidth="1"/>
    <col min="14596" max="14596" width="15.140625" style="44" customWidth="1"/>
    <col min="14597" max="14597" width="91.7109375" style="44" customWidth="1"/>
    <col min="14598" max="14598" width="14.7109375" style="44" customWidth="1"/>
    <col min="14599" max="14599" width="10.7109375" style="44" customWidth="1"/>
    <col min="14600" max="14600" width="14.7109375" style="44" customWidth="1"/>
    <col min="14601" max="14601" width="10.7109375" style="44" customWidth="1"/>
    <col min="14602" max="14602" width="16.85546875" style="44" customWidth="1"/>
    <col min="14603" max="14603" width="14.7109375" style="44" customWidth="1"/>
    <col min="14604" max="14604" width="14.85546875" style="44" customWidth="1"/>
    <col min="14605" max="14605" width="11.85546875" style="44" customWidth="1"/>
    <col min="14606" max="14606" width="13" style="44" bestFit="1" customWidth="1"/>
    <col min="14607" max="14850" width="9.140625" style="44"/>
    <col min="14851" max="14851" width="7.140625" style="44" customWidth="1"/>
    <col min="14852" max="14852" width="15.140625" style="44" customWidth="1"/>
    <col min="14853" max="14853" width="91.7109375" style="44" customWidth="1"/>
    <col min="14854" max="14854" width="14.7109375" style="44" customWidth="1"/>
    <col min="14855" max="14855" width="10.7109375" style="44" customWidth="1"/>
    <col min="14856" max="14856" width="14.7109375" style="44" customWidth="1"/>
    <col min="14857" max="14857" width="10.7109375" style="44" customWidth="1"/>
    <col min="14858" max="14858" width="16.85546875" style="44" customWidth="1"/>
    <col min="14859" max="14859" width="14.7109375" style="44" customWidth="1"/>
    <col min="14860" max="14860" width="14.85546875" style="44" customWidth="1"/>
    <col min="14861" max="14861" width="11.85546875" style="44" customWidth="1"/>
    <col min="14862" max="14862" width="13" style="44" bestFit="1" customWidth="1"/>
    <col min="14863" max="15106" width="9.140625" style="44"/>
    <col min="15107" max="15107" width="7.140625" style="44" customWidth="1"/>
    <col min="15108" max="15108" width="15.140625" style="44" customWidth="1"/>
    <col min="15109" max="15109" width="91.7109375" style="44" customWidth="1"/>
    <col min="15110" max="15110" width="14.7109375" style="44" customWidth="1"/>
    <col min="15111" max="15111" width="10.7109375" style="44" customWidth="1"/>
    <col min="15112" max="15112" width="14.7109375" style="44" customWidth="1"/>
    <col min="15113" max="15113" width="10.7109375" style="44" customWidth="1"/>
    <col min="15114" max="15114" width="16.85546875" style="44" customWidth="1"/>
    <col min="15115" max="15115" width="14.7109375" style="44" customWidth="1"/>
    <col min="15116" max="15116" width="14.85546875" style="44" customWidth="1"/>
    <col min="15117" max="15117" width="11.85546875" style="44" customWidth="1"/>
    <col min="15118" max="15118" width="13" style="44" bestFit="1" customWidth="1"/>
    <col min="15119" max="15362" width="9.140625" style="44"/>
    <col min="15363" max="15363" width="7.140625" style="44" customWidth="1"/>
    <col min="15364" max="15364" width="15.140625" style="44" customWidth="1"/>
    <col min="15365" max="15365" width="91.7109375" style="44" customWidth="1"/>
    <col min="15366" max="15366" width="14.7109375" style="44" customWidth="1"/>
    <col min="15367" max="15367" width="10.7109375" style="44" customWidth="1"/>
    <col min="15368" max="15368" width="14.7109375" style="44" customWidth="1"/>
    <col min="15369" max="15369" width="10.7109375" style="44" customWidth="1"/>
    <col min="15370" max="15370" width="16.85546875" style="44" customWidth="1"/>
    <col min="15371" max="15371" width="14.7109375" style="44" customWidth="1"/>
    <col min="15372" max="15372" width="14.85546875" style="44" customWidth="1"/>
    <col min="15373" max="15373" width="11.85546875" style="44" customWidth="1"/>
    <col min="15374" max="15374" width="13" style="44" bestFit="1" customWidth="1"/>
    <col min="15375" max="15618" width="9.140625" style="44"/>
    <col min="15619" max="15619" width="7.140625" style="44" customWidth="1"/>
    <col min="15620" max="15620" width="15.140625" style="44" customWidth="1"/>
    <col min="15621" max="15621" width="91.7109375" style="44" customWidth="1"/>
    <col min="15622" max="15622" width="14.7109375" style="44" customWidth="1"/>
    <col min="15623" max="15623" width="10.7109375" style="44" customWidth="1"/>
    <col min="15624" max="15624" width="14.7109375" style="44" customWidth="1"/>
    <col min="15625" max="15625" width="10.7109375" style="44" customWidth="1"/>
    <col min="15626" max="15626" width="16.85546875" style="44" customWidth="1"/>
    <col min="15627" max="15627" width="14.7109375" style="44" customWidth="1"/>
    <col min="15628" max="15628" width="14.85546875" style="44" customWidth="1"/>
    <col min="15629" max="15629" width="11.85546875" style="44" customWidth="1"/>
    <col min="15630" max="15630" width="13" style="44" bestFit="1" customWidth="1"/>
    <col min="15631" max="15874" width="9.140625" style="44"/>
    <col min="15875" max="15875" width="7.140625" style="44" customWidth="1"/>
    <col min="15876" max="15876" width="15.140625" style="44" customWidth="1"/>
    <col min="15877" max="15877" width="91.7109375" style="44" customWidth="1"/>
    <col min="15878" max="15878" width="14.7109375" style="44" customWidth="1"/>
    <col min="15879" max="15879" width="10.7109375" style="44" customWidth="1"/>
    <col min="15880" max="15880" width="14.7109375" style="44" customWidth="1"/>
    <col min="15881" max="15881" width="10.7109375" style="44" customWidth="1"/>
    <col min="15882" max="15882" width="16.85546875" style="44" customWidth="1"/>
    <col min="15883" max="15883" width="14.7109375" style="44" customWidth="1"/>
    <col min="15884" max="15884" width="14.85546875" style="44" customWidth="1"/>
    <col min="15885" max="15885" width="11.85546875" style="44" customWidth="1"/>
    <col min="15886" max="15886" width="13" style="44" bestFit="1" customWidth="1"/>
    <col min="15887" max="16130" width="9.140625" style="44"/>
    <col min="16131" max="16131" width="7.140625" style="44" customWidth="1"/>
    <col min="16132" max="16132" width="15.140625" style="44" customWidth="1"/>
    <col min="16133" max="16133" width="91.7109375" style="44" customWidth="1"/>
    <col min="16134" max="16134" width="14.7109375" style="44" customWidth="1"/>
    <col min="16135" max="16135" width="10.7109375" style="44" customWidth="1"/>
    <col min="16136" max="16136" width="14.7109375" style="44" customWidth="1"/>
    <col min="16137" max="16137" width="10.7109375" style="44" customWidth="1"/>
    <col min="16138" max="16138" width="16.85546875" style="44" customWidth="1"/>
    <col min="16139" max="16139" width="14.7109375" style="44" customWidth="1"/>
    <col min="16140" max="16140" width="14.85546875" style="44" customWidth="1"/>
    <col min="16141" max="16141" width="11.85546875" style="44" customWidth="1"/>
    <col min="16142" max="16142" width="13" style="44" bestFit="1" customWidth="1"/>
    <col min="16143" max="16384" width="9.140625" style="44"/>
  </cols>
  <sheetData>
    <row r="5" spans="1:15" ht="15.75" x14ac:dyDescent="0.25">
      <c r="C5" s="87" t="s">
        <v>0</v>
      </c>
      <c r="D5" s="88"/>
    </row>
    <row r="6" spans="1:15" ht="15.75" x14ac:dyDescent="0.25">
      <c r="C6" s="83"/>
    </row>
    <row r="7" spans="1:15" x14ac:dyDescent="0.25">
      <c r="C7" s="178" t="s">
        <v>1</v>
      </c>
      <c r="D7" s="178"/>
      <c r="E7" s="178"/>
      <c r="F7" s="178"/>
      <c r="G7" s="178"/>
    </row>
    <row r="8" spans="1:15" ht="45" customHeight="1" x14ac:dyDescent="0.25">
      <c r="C8" s="201" t="s">
        <v>41</v>
      </c>
      <c r="D8" s="201"/>
      <c r="E8" s="201"/>
      <c r="F8" s="201"/>
      <c r="G8" s="201"/>
    </row>
    <row r="10" spans="1:15" ht="15" customHeight="1" x14ac:dyDescent="0.25">
      <c r="C10" s="45"/>
      <c r="D10" s="45"/>
      <c r="E10" s="45"/>
      <c r="F10" s="45"/>
      <c r="G10" s="45"/>
    </row>
    <row r="11" spans="1:15" ht="69.75" customHeight="1" x14ac:dyDescent="0.25">
      <c r="C11" s="85" t="s">
        <v>7</v>
      </c>
      <c r="D11" s="85" t="s">
        <v>36</v>
      </c>
      <c r="E11" s="85" t="s">
        <v>37</v>
      </c>
      <c r="F11" s="202" t="s">
        <v>38</v>
      </c>
      <c r="G11" s="203"/>
      <c r="H11" s="204" t="s">
        <v>39</v>
      </c>
      <c r="I11" s="205"/>
      <c r="J11" s="199" t="s">
        <v>40</v>
      </c>
      <c r="K11" s="200"/>
      <c r="L11" s="84" t="s">
        <v>42</v>
      </c>
      <c r="M11" s="84" t="s">
        <v>43</v>
      </c>
      <c r="N11" s="199" t="s">
        <v>44</v>
      </c>
      <c r="O11" s="200"/>
    </row>
    <row r="12" spans="1:15" ht="45" customHeight="1" x14ac:dyDescent="0.25">
      <c r="A12" s="44" t="str">
        <f>IF(O12="","",O12+(ROW(O12)/100))</f>
        <v/>
      </c>
      <c r="B12" s="44" t="e">
        <f>IF('Tratamento e Plano de ação'!C13="","",LARGE(A:A,'Tratamento e Plano de ação'!C13))</f>
        <v>#NUM!</v>
      </c>
      <c r="C12" s="111">
        <v>1</v>
      </c>
      <c r="D12" s="133">
        <f>VLOOKUP(C12,'Identificacao do Risco'!$A$11:$C$18,2,FALSE)</f>
        <v>0</v>
      </c>
      <c r="E12" s="136">
        <f>VLOOKUP(C12,'Identificacao do Risco'!$A$11:$C$18,3,FALSE)</f>
        <v>0</v>
      </c>
      <c r="F12" s="139">
        <f>VLOOKUP(C12,'Identificacao do Risco'!$A$11:$D$18,4,FALSE)</f>
        <v>0</v>
      </c>
      <c r="G12" s="104" t="str">
        <f>VLOOKUP(C12,'Identificacao do Risco'!$A$11:$E$18,5,FALSE)</f>
        <v/>
      </c>
      <c r="H12" s="139">
        <f>VLOOKUP(C12,'Identificacao do Risco'!$A$11:$F$18,6,FALSE)</f>
        <v>0</v>
      </c>
      <c r="I12" s="108" t="str">
        <f>VLOOKUP(C12,'Identificacao do Risco'!$A$11:$G$18,7,FALSE)</f>
        <v/>
      </c>
      <c r="J12" s="43" t="str">
        <f>VLOOKUP(C12,'Identificacao do Risco'!$A$11:$H$18,8,FALSE)</f>
        <v/>
      </c>
      <c r="K12" s="43" t="str">
        <f>VLOOKUP(C12,'Identificacao do Risco'!$A$11:$I$18,9,FALSE)</f>
        <v/>
      </c>
      <c r="L12" s="42"/>
      <c r="M12" s="43" t="str">
        <f>IFERROR(VLOOKUP(L12,Escalas!$N$22:$U$26,8,FALSE),"")</f>
        <v/>
      </c>
      <c r="N12" s="43" t="str">
        <f>IF(O12="","",IF(O12&lt;=4,"RISCO BAIXO",IF(O12&lt;=10,"RISCO MÉDIO",IF(O12&lt;=16,"RISCO ALTO",IF(O12&lt;=20,"RISCO EXTREMO",IF(O12&gt;=25,"RISCO EXTREMO"))))))</f>
        <v/>
      </c>
      <c r="O12" s="43" t="str">
        <f>IFERROR(K12*M12,"")</f>
        <v/>
      </c>
    </row>
    <row r="13" spans="1:15" ht="45" customHeight="1" x14ac:dyDescent="0.25">
      <c r="A13" s="44" t="str">
        <f t="shared" ref="A13:A19" si="0">IF(O13="","",O13+(ROW(O13)/100))</f>
        <v/>
      </c>
      <c r="B13" s="44" t="e">
        <f>IF('Tratamento e Plano de ação'!C14="","",LARGE(A:A,'Tratamento e Plano de ação'!C14))</f>
        <v>#NUM!</v>
      </c>
      <c r="C13" s="112">
        <f>C12+1</f>
        <v>2</v>
      </c>
      <c r="D13" s="134">
        <f>VLOOKUP(C13,'Identificacao do Risco'!$A$11:$C$18,2,FALSE)</f>
        <v>0</v>
      </c>
      <c r="E13" s="137">
        <f>VLOOKUP(C13,'Identificacao do Risco'!$A$11:$C$18,3,FALSE)</f>
        <v>0</v>
      </c>
      <c r="F13" s="140">
        <f>VLOOKUP(C13,'Identificacao do Risco'!$A$11:$D$18,4,FALSE)</f>
        <v>0</v>
      </c>
      <c r="G13" s="106" t="str">
        <f>VLOOKUP(C13,'Identificacao do Risco'!$A$11:$E$18,5,FALSE)</f>
        <v/>
      </c>
      <c r="H13" s="140">
        <f>VLOOKUP(C13,'Identificacao do Risco'!$A$11:$F$18,6,FALSE)</f>
        <v>0</v>
      </c>
      <c r="I13" s="110" t="str">
        <f>VLOOKUP(C13,'Identificacao do Risco'!$A$11:$G$18,7,FALSE)</f>
        <v/>
      </c>
      <c r="J13" s="43" t="str">
        <f>VLOOKUP(C13,'Identificacao do Risco'!$A$11:$H$18,8,FALSE)</f>
        <v/>
      </c>
      <c r="K13" s="43" t="str">
        <f>VLOOKUP(C13,'Identificacao do Risco'!$A$11:$I$18,9,FALSE)</f>
        <v/>
      </c>
      <c r="L13" s="42"/>
      <c r="M13" s="43" t="str">
        <f>IFERROR(VLOOKUP(L13,Escalas!$N$22:$U$26,8,FALSE),"")</f>
        <v/>
      </c>
      <c r="N13" s="43" t="str">
        <f t="shared" ref="N13:N19" si="1">IF(O13="","",IF(O13&lt;=4,"RISCO BAIXO",IF(O13&lt;=10,"RISCO MÉDIO",IF(O13&lt;=16,"RISCO ALTO",IF(O13&lt;=20,"RISCO EXTREMO",IF(O13&gt;=25,"RISCO EXTREMO"))))))</f>
        <v/>
      </c>
      <c r="O13" s="43" t="str">
        <f t="shared" ref="O13:O19" si="2">IFERROR(K13*M13,"")</f>
        <v/>
      </c>
    </row>
    <row r="14" spans="1:15" ht="45" customHeight="1" x14ac:dyDescent="0.25">
      <c r="A14" s="44" t="str">
        <f t="shared" si="0"/>
        <v/>
      </c>
      <c r="B14" s="44" t="e">
        <f>IF('Tratamento e Plano de ação'!C15="","",LARGE(A:A,'Tratamento e Plano de ação'!C15))</f>
        <v>#NUM!</v>
      </c>
      <c r="C14" s="111">
        <f t="shared" ref="C14:C19" si="3">C13+1</f>
        <v>3</v>
      </c>
      <c r="D14" s="133">
        <f>VLOOKUP(C14,'Identificacao do Risco'!$A$11:$C$18,2,FALSE)</f>
        <v>0</v>
      </c>
      <c r="E14" s="136">
        <f>VLOOKUP(C14,'Identificacao do Risco'!$A$11:$C$18,3,FALSE)</f>
        <v>0</v>
      </c>
      <c r="F14" s="139">
        <f>VLOOKUP(C14,'Identificacao do Risco'!$A$11:$D$18,4,FALSE)</f>
        <v>0</v>
      </c>
      <c r="G14" s="104" t="str">
        <f>VLOOKUP(C14,'Identificacao do Risco'!$A$11:$E$18,5,FALSE)</f>
        <v/>
      </c>
      <c r="H14" s="139">
        <f>VLOOKUP(C14,'Identificacao do Risco'!$A$11:$F$18,6,FALSE)</f>
        <v>0</v>
      </c>
      <c r="I14" s="108" t="str">
        <f>VLOOKUP(C14,'Identificacao do Risco'!$A$11:$G$18,7,FALSE)</f>
        <v/>
      </c>
      <c r="J14" s="43" t="str">
        <f>VLOOKUP(C14,'Identificacao do Risco'!$A$11:$H$18,8,FALSE)</f>
        <v/>
      </c>
      <c r="K14" s="43" t="str">
        <f>VLOOKUP(C14,'Identificacao do Risco'!$A$11:$I$18,9,FALSE)</f>
        <v/>
      </c>
      <c r="L14" s="42"/>
      <c r="M14" s="43" t="str">
        <f>IFERROR(VLOOKUP(L14,Escalas!$N$22:$U$26,8,FALSE),"")</f>
        <v/>
      </c>
      <c r="N14" s="43" t="str">
        <f t="shared" si="1"/>
        <v/>
      </c>
      <c r="O14" s="43" t="str">
        <f t="shared" si="2"/>
        <v/>
      </c>
    </row>
    <row r="15" spans="1:15" ht="45" customHeight="1" x14ac:dyDescent="0.25">
      <c r="A15" s="44" t="str">
        <f t="shared" si="0"/>
        <v/>
      </c>
      <c r="B15" s="44" t="e">
        <f>IF('Tratamento e Plano de ação'!C16="","",LARGE(A:A,'Tratamento e Plano de ação'!C16))</f>
        <v>#NUM!</v>
      </c>
      <c r="C15" s="112">
        <f t="shared" si="3"/>
        <v>4</v>
      </c>
      <c r="D15" s="134">
        <f>VLOOKUP(C15,'Identificacao do Risco'!$A$11:$C$18,2,FALSE)</f>
        <v>0</v>
      </c>
      <c r="E15" s="137">
        <f>VLOOKUP(C15,'Identificacao do Risco'!$A$11:$C$18,3,FALSE)</f>
        <v>0</v>
      </c>
      <c r="F15" s="140">
        <f>VLOOKUP(C15,'Identificacao do Risco'!$A$11:$D$18,4,FALSE)</f>
        <v>0</v>
      </c>
      <c r="G15" s="106" t="str">
        <f>VLOOKUP(C15,'Identificacao do Risco'!$A$11:$E$18,5,FALSE)</f>
        <v/>
      </c>
      <c r="H15" s="140">
        <f>VLOOKUP(C15,'Identificacao do Risco'!$A$11:$F$18,6,FALSE)</f>
        <v>0</v>
      </c>
      <c r="I15" s="110" t="str">
        <f>VLOOKUP(C15,'Identificacao do Risco'!$A$11:$G$18,7,FALSE)</f>
        <v/>
      </c>
      <c r="J15" s="43" t="str">
        <f>VLOOKUP(C15,'Identificacao do Risco'!$A$11:$H$18,8,FALSE)</f>
        <v/>
      </c>
      <c r="K15" s="43" t="str">
        <f>VLOOKUP(C15,'Identificacao do Risco'!$A$11:$I$18,9,FALSE)</f>
        <v/>
      </c>
      <c r="L15" s="42"/>
      <c r="M15" s="43" t="str">
        <f>IFERROR(VLOOKUP(L15,Escalas!$N$22:$U$26,8,FALSE),"")</f>
        <v/>
      </c>
      <c r="N15" s="43" t="str">
        <f t="shared" si="1"/>
        <v/>
      </c>
      <c r="O15" s="43" t="str">
        <f t="shared" si="2"/>
        <v/>
      </c>
    </row>
    <row r="16" spans="1:15" ht="45" customHeight="1" x14ac:dyDescent="0.25">
      <c r="A16" s="44" t="str">
        <f t="shared" si="0"/>
        <v/>
      </c>
      <c r="B16" s="44" t="e">
        <f>IF('Tratamento e Plano de ação'!C17="","",LARGE(A:A,'Tratamento e Plano de ação'!C17))</f>
        <v>#NUM!</v>
      </c>
      <c r="C16" s="111">
        <f t="shared" si="3"/>
        <v>5</v>
      </c>
      <c r="D16" s="133">
        <f>VLOOKUP(C16,'Identificacao do Risco'!$A$11:$C$18,2,FALSE)</f>
        <v>0</v>
      </c>
      <c r="E16" s="136">
        <f>VLOOKUP(C16,'Identificacao do Risco'!$A$11:$C$18,3,FALSE)</f>
        <v>0</v>
      </c>
      <c r="F16" s="139">
        <f>VLOOKUP(C16,'Identificacao do Risco'!$A$11:$D$18,4,FALSE)</f>
        <v>0</v>
      </c>
      <c r="G16" s="104" t="str">
        <f>VLOOKUP(C16,'Identificacao do Risco'!$A$11:$E$18,5,FALSE)</f>
        <v/>
      </c>
      <c r="H16" s="139">
        <f>VLOOKUP(C16,'Identificacao do Risco'!$A$11:$F$18,6,FALSE)</f>
        <v>0</v>
      </c>
      <c r="I16" s="108" t="str">
        <f>VLOOKUP(C16,'Identificacao do Risco'!$A$11:$G$18,7,FALSE)</f>
        <v/>
      </c>
      <c r="J16" s="43" t="str">
        <f>VLOOKUP(C16,'Identificacao do Risco'!$A$11:$H$18,8,FALSE)</f>
        <v/>
      </c>
      <c r="K16" s="43" t="str">
        <f>VLOOKUP(C16,'Identificacao do Risco'!$A$11:$I$18,9,FALSE)</f>
        <v/>
      </c>
      <c r="L16" s="42"/>
      <c r="M16" s="43" t="str">
        <f>IFERROR(VLOOKUP(L16,Escalas!$N$22:$U$26,8,FALSE),"")</f>
        <v/>
      </c>
      <c r="N16" s="43" t="str">
        <f t="shared" si="1"/>
        <v/>
      </c>
      <c r="O16" s="43" t="str">
        <f t="shared" si="2"/>
        <v/>
      </c>
    </row>
    <row r="17" spans="1:15" ht="45" customHeight="1" x14ac:dyDescent="0.25">
      <c r="A17" s="44" t="str">
        <f t="shared" si="0"/>
        <v/>
      </c>
      <c r="B17" s="44" t="e">
        <f>IF('Tratamento e Plano de ação'!C18="","",LARGE(A:A,'Tratamento e Plano de ação'!C18))</f>
        <v>#NUM!</v>
      </c>
      <c r="C17" s="112">
        <f t="shared" si="3"/>
        <v>6</v>
      </c>
      <c r="D17" s="134">
        <f>VLOOKUP(C17,'Identificacao do Risco'!$A$11:$C$18,2,FALSE)</f>
        <v>0</v>
      </c>
      <c r="E17" s="137">
        <f>VLOOKUP(C17,'Identificacao do Risco'!$A$11:$C$18,3,FALSE)</f>
        <v>0</v>
      </c>
      <c r="F17" s="140">
        <f>VLOOKUP(C17,'Identificacao do Risco'!$A$11:$D$18,4,FALSE)</f>
        <v>0</v>
      </c>
      <c r="G17" s="106" t="str">
        <f>VLOOKUP(C17,'Identificacao do Risco'!$A$11:$E$18,5,FALSE)</f>
        <v/>
      </c>
      <c r="H17" s="140">
        <f>VLOOKUP(C17,'Identificacao do Risco'!$A$11:$F$18,6,FALSE)</f>
        <v>0</v>
      </c>
      <c r="I17" s="110" t="str">
        <f>VLOOKUP(C17,'Identificacao do Risco'!$A$11:$G$18,7,FALSE)</f>
        <v/>
      </c>
      <c r="J17" s="43" t="str">
        <f>VLOOKUP(C17,'Identificacao do Risco'!$A$11:$H$18,8,FALSE)</f>
        <v/>
      </c>
      <c r="K17" s="43" t="str">
        <f>VLOOKUP(C17,'Identificacao do Risco'!$A$11:$I$18,9,FALSE)</f>
        <v/>
      </c>
      <c r="L17" s="42"/>
      <c r="M17" s="43" t="str">
        <f>IFERROR(VLOOKUP(L17,Escalas!$N$22:$U$26,8,FALSE),"")</f>
        <v/>
      </c>
      <c r="N17" s="43" t="str">
        <f t="shared" si="1"/>
        <v/>
      </c>
      <c r="O17" s="43" t="str">
        <f t="shared" si="2"/>
        <v/>
      </c>
    </row>
    <row r="18" spans="1:15" ht="45" customHeight="1" x14ac:dyDescent="0.25">
      <c r="A18" s="44" t="str">
        <f t="shared" si="0"/>
        <v/>
      </c>
      <c r="B18" s="44" t="e">
        <f>IF('Tratamento e Plano de ação'!C19="","",LARGE(A:A,'Tratamento e Plano de ação'!C19))</f>
        <v>#NUM!</v>
      </c>
      <c r="C18" s="111">
        <f t="shared" si="3"/>
        <v>7</v>
      </c>
      <c r="D18" s="133">
        <f>VLOOKUP(C18,'Identificacao do Risco'!$A$11:$C$18,2,FALSE)</f>
        <v>0</v>
      </c>
      <c r="E18" s="136">
        <f>VLOOKUP(C18,'Identificacao do Risco'!$A$11:$C$18,3,FALSE)</f>
        <v>0</v>
      </c>
      <c r="F18" s="139">
        <f>VLOOKUP(C18,'Identificacao do Risco'!$A$11:$D$18,4,FALSE)</f>
        <v>0</v>
      </c>
      <c r="G18" s="104" t="str">
        <f>VLOOKUP(C18,'Identificacao do Risco'!$A$11:$E$18,5,FALSE)</f>
        <v/>
      </c>
      <c r="H18" s="139">
        <f>VLOOKUP(C18,'Identificacao do Risco'!$A$11:$F$18,6,FALSE)</f>
        <v>0</v>
      </c>
      <c r="I18" s="108" t="str">
        <f>VLOOKUP(C18,'Identificacao do Risco'!$A$11:$G$18,7,FALSE)</f>
        <v/>
      </c>
      <c r="J18" s="43" t="str">
        <f>VLOOKUP(C18,'Identificacao do Risco'!$A$11:$H$18,8,FALSE)</f>
        <v/>
      </c>
      <c r="K18" s="43" t="str">
        <f>VLOOKUP(C18,'Identificacao do Risco'!$A$11:$I$18,9,FALSE)</f>
        <v/>
      </c>
      <c r="L18" s="42"/>
      <c r="M18" s="43" t="str">
        <f>IFERROR(VLOOKUP(L18,Escalas!$N$22:$U$26,8,FALSE),"")</f>
        <v/>
      </c>
      <c r="N18" s="43" t="str">
        <f t="shared" si="1"/>
        <v/>
      </c>
      <c r="O18" s="43" t="str">
        <f t="shared" si="2"/>
        <v/>
      </c>
    </row>
    <row r="19" spans="1:15" ht="45" customHeight="1" x14ac:dyDescent="0.25">
      <c r="A19" s="44" t="str">
        <f t="shared" si="0"/>
        <v/>
      </c>
      <c r="B19" s="44" t="e">
        <f>IF('Tratamento e Plano de ação'!C20="","",LARGE(A:A,'Tratamento e Plano de ação'!C20))</f>
        <v>#NUM!</v>
      </c>
      <c r="C19" s="170">
        <f t="shared" si="3"/>
        <v>8</v>
      </c>
      <c r="D19" s="135">
        <f>VLOOKUP(C19,'Identificacao do Risco'!$A$11:$C$18,2,FALSE)</f>
        <v>0</v>
      </c>
      <c r="E19" s="138">
        <f>VLOOKUP(C19,'Identificacao do Risco'!$A$11:$C$18,3,FALSE)</f>
        <v>0</v>
      </c>
      <c r="F19" s="141">
        <f>VLOOKUP(C19,'Identificacao do Risco'!$A$11:$D$18,4,FALSE)</f>
        <v>0</v>
      </c>
      <c r="G19" s="107" t="str">
        <f>VLOOKUP(C19,'Identificacao do Risco'!$A$11:$E$18,5,FALSE)</f>
        <v/>
      </c>
      <c r="H19" s="141">
        <f>VLOOKUP(C19,'Identificacao do Risco'!$A$11:$F$18,6,FALSE)</f>
        <v>0</v>
      </c>
      <c r="I19" s="43" t="str">
        <f>VLOOKUP(C19,'Identificacao do Risco'!$A$11:$G$18,7,FALSE)</f>
        <v/>
      </c>
      <c r="J19" s="43" t="str">
        <f>VLOOKUP(C19,'Identificacao do Risco'!$A$11:$H$18,8,FALSE)</f>
        <v/>
      </c>
      <c r="K19" s="43" t="str">
        <f>VLOOKUP(C19,'Identificacao do Risco'!$A$11:$I$18,9,FALSE)</f>
        <v/>
      </c>
      <c r="L19" s="42"/>
      <c r="M19" s="43" t="str">
        <f>IFERROR(VLOOKUP(L19,Escalas!$N$22:$U$26,8,FALSE),"")</f>
        <v/>
      </c>
      <c r="N19" s="43" t="str">
        <f t="shared" si="1"/>
        <v/>
      </c>
      <c r="O19" s="43" t="str">
        <f t="shared" si="2"/>
        <v/>
      </c>
    </row>
  </sheetData>
  <sheetProtection algorithmName="SHA-512" hashValue="X4koyj4jetKL8k6W13dlToWkltCqZNT0Z99qSblo13JhG2uRD3AsNDKuYm5Igd/O7GH+Mr/wFZVW7x8OYBKbuA==" saltValue="VzczK40HKSjL04J0624+3g==" spinCount="100000" sheet="1" objects="1" scenarios="1"/>
  <dataConsolidate/>
  <mergeCells count="6">
    <mergeCell ref="N11:O11"/>
    <mergeCell ref="C7:G7"/>
    <mergeCell ref="C8:G8"/>
    <mergeCell ref="J11:K11"/>
    <mergeCell ref="F11:G11"/>
    <mergeCell ref="H11:I11"/>
  </mergeCells>
  <conditionalFormatting sqref="J12:J19">
    <cfRule type="containsText" dxfId="49" priority="74" operator="containsText" text="RISCO ALTO">
      <formula>NOT(ISERROR(SEARCH("RISCO ALTO",J12)))</formula>
    </cfRule>
    <cfRule type="containsText" dxfId="48" priority="75" operator="containsText" text="RISCO MÉDIO">
      <formula>NOT(ISERROR(SEARCH("RISCO MÉDIO",J12)))</formula>
    </cfRule>
    <cfRule type="containsText" dxfId="47" priority="76" operator="containsText" text="RISCO BAIXO">
      <formula>NOT(ISERROR(SEARCH("RISCO BAIXO",J12)))</formula>
    </cfRule>
  </conditionalFormatting>
  <conditionalFormatting sqref="K12:K19">
    <cfRule type="cellIs" dxfId="46" priority="77" stopIfTrue="1" operator="between">
      <formula>20</formula>
      <formula>25</formula>
    </cfRule>
    <cfRule type="cellIs" dxfId="45" priority="78" operator="between">
      <formula>3</formula>
      <formula>4</formula>
    </cfRule>
    <cfRule type="cellIs" dxfId="44" priority="79" stopIfTrue="1" operator="between">
      <formula>12</formula>
      <formula>20</formula>
    </cfRule>
    <cfRule type="cellIs" dxfId="43" priority="80" stopIfTrue="1" operator="between">
      <formula>5</formula>
      <formula>10</formula>
    </cfRule>
    <cfRule type="cellIs" dxfId="42" priority="81" stopIfTrue="1" operator="between">
      <formula>1</formula>
      <formula>2</formula>
    </cfRule>
    <cfRule type="cellIs" dxfId="41" priority="82" stopIfTrue="1" operator="lessThan">
      <formula>80</formula>
    </cfRule>
    <cfRule type="cellIs" dxfId="40" priority="83" stopIfTrue="1" operator="lessThan">
      <formula>40</formula>
    </cfRule>
    <cfRule type="cellIs" dxfId="39" priority="84" stopIfTrue="1" operator="lessThan">
      <formula>10</formula>
    </cfRule>
  </conditionalFormatting>
  <conditionalFormatting sqref="N12:N19">
    <cfRule type="containsText" dxfId="36" priority="3" operator="containsText" text="RISCO ALTO">
      <formula>NOT(ISERROR(SEARCH("RISCO ALTO",N12)))</formula>
    </cfRule>
    <cfRule type="containsText" dxfId="35" priority="4" operator="containsText" text="RISCO MÉDIO">
      <formula>NOT(ISERROR(SEARCH("RISCO MÉDIO",N12)))</formula>
    </cfRule>
    <cfRule type="containsText" dxfId="34" priority="5" operator="containsText" text="RISCO BAIXO">
      <formula>NOT(ISERROR(SEARCH("RISCO BAIXO",N12)))</formula>
    </cfRule>
  </conditionalFormatting>
  <conditionalFormatting sqref="O12:O19">
    <cfRule type="cellIs" dxfId="33" priority="6" stopIfTrue="1" operator="between">
      <formula>20</formula>
      <formula>25</formula>
    </cfRule>
    <cfRule type="cellIs" dxfId="32" priority="7" stopIfTrue="1" operator="between">
      <formula>0</formula>
      <formula>4</formula>
    </cfRule>
    <cfRule type="cellIs" dxfId="31" priority="8" stopIfTrue="1" operator="between">
      <formula>10.01</formula>
      <formula>19.99</formula>
    </cfRule>
    <cfRule type="cellIs" dxfId="30" priority="9" stopIfTrue="1" operator="between">
      <formula>4.01</formula>
      <formula>10</formula>
    </cfRule>
    <cfRule type="cellIs" dxfId="29" priority="10" stopIfTrue="1" operator="between">
      <formula>0</formula>
      <formula>4</formula>
    </cfRule>
    <cfRule type="cellIs" dxfId="28" priority="11" stopIfTrue="1" operator="lessThan">
      <formula>80</formula>
    </cfRule>
    <cfRule type="cellIs" dxfId="27" priority="12" stopIfTrue="1" operator="lessThan">
      <formula>40</formula>
    </cfRule>
    <cfRule type="cellIs" dxfId="26" priority="13" stopIfTrue="1" operator="lessThan">
      <formula>10</formula>
    </cfRule>
  </conditionalFormatting>
  <dataValidations count="3">
    <dataValidation type="list" allowBlank="1" showInputMessage="1" showErrorMessage="1" sqref="WVL983000:WVL983059 IZ12:IZ19 SV12:SV19 ACR12:ACR19 AMN12:AMN19 AWJ12:AWJ19 BGF12:BGF19 BQB12:BQB19 BZX12:BZX19 CJT12:CJT19 CTP12:CTP19 DDL12:DDL19 DNH12:DNH19 DXD12:DXD19 EGZ12:EGZ19 EQV12:EQV19 FAR12:FAR19 FKN12:FKN19 FUJ12:FUJ19 GEF12:GEF19 GOB12:GOB19 GXX12:GXX19 HHT12:HHT19 HRP12:HRP19 IBL12:IBL19 ILH12:ILH19 IVD12:IVD19 JEZ12:JEZ19 JOV12:JOV19 JYR12:JYR19 KIN12:KIN19 KSJ12:KSJ19 LCF12:LCF19 LMB12:LMB19 LVX12:LVX19 MFT12:MFT19 MPP12:MPP19 MZL12:MZL19 NJH12:NJH19 NTD12:NTD19 OCZ12:OCZ19 OMV12:OMV19 OWR12:OWR19 PGN12:PGN19 PQJ12:PQJ19 QAF12:QAF19 QKB12:QKB19 QTX12:QTX19 RDT12:RDT19 RNP12:RNP19 RXL12:RXL19 SHH12:SHH19 SRD12:SRD19 TAZ12:TAZ19 TKV12:TKV19 TUR12:TUR19 UEN12:UEN19 UOJ12:UOJ19 UYF12:UYF19 VIB12:VIB19 VRX12:VRX19 WBT12:WBT19 WLP12:WLP19 WVL12:WVL19 D65496:D65555 IZ65496:IZ65555 SV65496:SV65555 ACR65496:ACR65555 AMN65496:AMN65555 AWJ65496:AWJ65555 BGF65496:BGF65555 BQB65496:BQB65555 BZX65496:BZX65555 CJT65496:CJT65555 CTP65496:CTP65555 DDL65496:DDL65555 DNH65496:DNH65555 DXD65496:DXD65555 EGZ65496:EGZ65555 EQV65496:EQV65555 FAR65496:FAR65555 FKN65496:FKN65555 FUJ65496:FUJ65555 GEF65496:GEF65555 GOB65496:GOB65555 GXX65496:GXX65555 HHT65496:HHT65555 HRP65496:HRP65555 IBL65496:IBL65555 ILH65496:ILH65555 IVD65496:IVD65555 JEZ65496:JEZ65555 JOV65496:JOV65555 JYR65496:JYR65555 KIN65496:KIN65555 KSJ65496:KSJ65555 LCF65496:LCF65555 LMB65496:LMB65555 LVX65496:LVX65555 MFT65496:MFT65555 MPP65496:MPP65555 MZL65496:MZL65555 NJH65496:NJH65555 NTD65496:NTD65555 OCZ65496:OCZ65555 OMV65496:OMV65555 OWR65496:OWR65555 PGN65496:PGN65555 PQJ65496:PQJ65555 QAF65496:QAF65555 QKB65496:QKB65555 QTX65496:QTX65555 RDT65496:RDT65555 RNP65496:RNP65555 RXL65496:RXL65555 SHH65496:SHH65555 SRD65496:SRD65555 TAZ65496:TAZ65555 TKV65496:TKV65555 TUR65496:TUR65555 UEN65496:UEN65555 UOJ65496:UOJ65555 UYF65496:UYF65555 VIB65496:VIB65555 VRX65496:VRX65555 WBT65496:WBT65555 WLP65496:WLP65555 WVL65496:WVL65555 D131032:D131091 IZ131032:IZ131091 SV131032:SV131091 ACR131032:ACR131091 AMN131032:AMN131091 AWJ131032:AWJ131091 BGF131032:BGF131091 BQB131032:BQB131091 BZX131032:BZX131091 CJT131032:CJT131091 CTP131032:CTP131091 DDL131032:DDL131091 DNH131032:DNH131091 DXD131032:DXD131091 EGZ131032:EGZ131091 EQV131032:EQV131091 FAR131032:FAR131091 FKN131032:FKN131091 FUJ131032:FUJ131091 GEF131032:GEF131091 GOB131032:GOB131091 GXX131032:GXX131091 HHT131032:HHT131091 HRP131032:HRP131091 IBL131032:IBL131091 ILH131032:ILH131091 IVD131032:IVD131091 JEZ131032:JEZ131091 JOV131032:JOV131091 JYR131032:JYR131091 KIN131032:KIN131091 KSJ131032:KSJ131091 LCF131032:LCF131091 LMB131032:LMB131091 LVX131032:LVX131091 MFT131032:MFT131091 MPP131032:MPP131091 MZL131032:MZL131091 NJH131032:NJH131091 NTD131032:NTD131091 OCZ131032:OCZ131091 OMV131032:OMV131091 OWR131032:OWR131091 PGN131032:PGN131091 PQJ131032:PQJ131091 QAF131032:QAF131091 QKB131032:QKB131091 QTX131032:QTX131091 RDT131032:RDT131091 RNP131032:RNP131091 RXL131032:RXL131091 SHH131032:SHH131091 SRD131032:SRD131091 TAZ131032:TAZ131091 TKV131032:TKV131091 TUR131032:TUR131091 UEN131032:UEN131091 UOJ131032:UOJ131091 UYF131032:UYF131091 VIB131032:VIB131091 VRX131032:VRX131091 WBT131032:WBT131091 WLP131032:WLP131091 WVL131032:WVL131091 D196568:D196627 IZ196568:IZ196627 SV196568:SV196627 ACR196568:ACR196627 AMN196568:AMN196627 AWJ196568:AWJ196627 BGF196568:BGF196627 BQB196568:BQB196627 BZX196568:BZX196627 CJT196568:CJT196627 CTP196568:CTP196627 DDL196568:DDL196627 DNH196568:DNH196627 DXD196568:DXD196627 EGZ196568:EGZ196627 EQV196568:EQV196627 FAR196568:FAR196627 FKN196568:FKN196627 FUJ196568:FUJ196627 GEF196568:GEF196627 GOB196568:GOB196627 GXX196568:GXX196627 HHT196568:HHT196627 HRP196568:HRP196627 IBL196568:IBL196627 ILH196568:ILH196627 IVD196568:IVD196627 JEZ196568:JEZ196627 JOV196568:JOV196627 JYR196568:JYR196627 KIN196568:KIN196627 KSJ196568:KSJ196627 LCF196568:LCF196627 LMB196568:LMB196627 LVX196568:LVX196627 MFT196568:MFT196627 MPP196568:MPP196627 MZL196568:MZL196627 NJH196568:NJH196627 NTD196568:NTD196627 OCZ196568:OCZ196627 OMV196568:OMV196627 OWR196568:OWR196627 PGN196568:PGN196627 PQJ196568:PQJ196627 QAF196568:QAF196627 QKB196568:QKB196627 QTX196568:QTX196627 RDT196568:RDT196627 RNP196568:RNP196627 RXL196568:RXL196627 SHH196568:SHH196627 SRD196568:SRD196627 TAZ196568:TAZ196627 TKV196568:TKV196627 TUR196568:TUR196627 UEN196568:UEN196627 UOJ196568:UOJ196627 UYF196568:UYF196627 VIB196568:VIB196627 VRX196568:VRX196627 WBT196568:WBT196627 WLP196568:WLP196627 WVL196568:WVL196627 D262104:D262163 IZ262104:IZ262163 SV262104:SV262163 ACR262104:ACR262163 AMN262104:AMN262163 AWJ262104:AWJ262163 BGF262104:BGF262163 BQB262104:BQB262163 BZX262104:BZX262163 CJT262104:CJT262163 CTP262104:CTP262163 DDL262104:DDL262163 DNH262104:DNH262163 DXD262104:DXD262163 EGZ262104:EGZ262163 EQV262104:EQV262163 FAR262104:FAR262163 FKN262104:FKN262163 FUJ262104:FUJ262163 GEF262104:GEF262163 GOB262104:GOB262163 GXX262104:GXX262163 HHT262104:HHT262163 HRP262104:HRP262163 IBL262104:IBL262163 ILH262104:ILH262163 IVD262104:IVD262163 JEZ262104:JEZ262163 JOV262104:JOV262163 JYR262104:JYR262163 KIN262104:KIN262163 KSJ262104:KSJ262163 LCF262104:LCF262163 LMB262104:LMB262163 LVX262104:LVX262163 MFT262104:MFT262163 MPP262104:MPP262163 MZL262104:MZL262163 NJH262104:NJH262163 NTD262104:NTD262163 OCZ262104:OCZ262163 OMV262104:OMV262163 OWR262104:OWR262163 PGN262104:PGN262163 PQJ262104:PQJ262163 QAF262104:QAF262163 QKB262104:QKB262163 QTX262104:QTX262163 RDT262104:RDT262163 RNP262104:RNP262163 RXL262104:RXL262163 SHH262104:SHH262163 SRD262104:SRD262163 TAZ262104:TAZ262163 TKV262104:TKV262163 TUR262104:TUR262163 UEN262104:UEN262163 UOJ262104:UOJ262163 UYF262104:UYF262163 VIB262104:VIB262163 VRX262104:VRX262163 WBT262104:WBT262163 WLP262104:WLP262163 WVL262104:WVL262163 D327640:D327699 IZ327640:IZ327699 SV327640:SV327699 ACR327640:ACR327699 AMN327640:AMN327699 AWJ327640:AWJ327699 BGF327640:BGF327699 BQB327640:BQB327699 BZX327640:BZX327699 CJT327640:CJT327699 CTP327640:CTP327699 DDL327640:DDL327699 DNH327640:DNH327699 DXD327640:DXD327699 EGZ327640:EGZ327699 EQV327640:EQV327699 FAR327640:FAR327699 FKN327640:FKN327699 FUJ327640:FUJ327699 GEF327640:GEF327699 GOB327640:GOB327699 GXX327640:GXX327699 HHT327640:HHT327699 HRP327640:HRP327699 IBL327640:IBL327699 ILH327640:ILH327699 IVD327640:IVD327699 JEZ327640:JEZ327699 JOV327640:JOV327699 JYR327640:JYR327699 KIN327640:KIN327699 KSJ327640:KSJ327699 LCF327640:LCF327699 LMB327640:LMB327699 LVX327640:LVX327699 MFT327640:MFT327699 MPP327640:MPP327699 MZL327640:MZL327699 NJH327640:NJH327699 NTD327640:NTD327699 OCZ327640:OCZ327699 OMV327640:OMV327699 OWR327640:OWR327699 PGN327640:PGN327699 PQJ327640:PQJ327699 QAF327640:QAF327699 QKB327640:QKB327699 QTX327640:QTX327699 RDT327640:RDT327699 RNP327640:RNP327699 RXL327640:RXL327699 SHH327640:SHH327699 SRD327640:SRD327699 TAZ327640:TAZ327699 TKV327640:TKV327699 TUR327640:TUR327699 UEN327640:UEN327699 UOJ327640:UOJ327699 UYF327640:UYF327699 VIB327640:VIB327699 VRX327640:VRX327699 WBT327640:WBT327699 WLP327640:WLP327699 WVL327640:WVL327699 D393176:D393235 IZ393176:IZ393235 SV393176:SV393235 ACR393176:ACR393235 AMN393176:AMN393235 AWJ393176:AWJ393235 BGF393176:BGF393235 BQB393176:BQB393235 BZX393176:BZX393235 CJT393176:CJT393235 CTP393176:CTP393235 DDL393176:DDL393235 DNH393176:DNH393235 DXD393176:DXD393235 EGZ393176:EGZ393235 EQV393176:EQV393235 FAR393176:FAR393235 FKN393176:FKN393235 FUJ393176:FUJ393235 GEF393176:GEF393235 GOB393176:GOB393235 GXX393176:GXX393235 HHT393176:HHT393235 HRP393176:HRP393235 IBL393176:IBL393235 ILH393176:ILH393235 IVD393176:IVD393235 JEZ393176:JEZ393235 JOV393176:JOV393235 JYR393176:JYR393235 KIN393176:KIN393235 KSJ393176:KSJ393235 LCF393176:LCF393235 LMB393176:LMB393235 LVX393176:LVX393235 MFT393176:MFT393235 MPP393176:MPP393235 MZL393176:MZL393235 NJH393176:NJH393235 NTD393176:NTD393235 OCZ393176:OCZ393235 OMV393176:OMV393235 OWR393176:OWR393235 PGN393176:PGN393235 PQJ393176:PQJ393235 QAF393176:QAF393235 QKB393176:QKB393235 QTX393176:QTX393235 RDT393176:RDT393235 RNP393176:RNP393235 RXL393176:RXL393235 SHH393176:SHH393235 SRD393176:SRD393235 TAZ393176:TAZ393235 TKV393176:TKV393235 TUR393176:TUR393235 UEN393176:UEN393235 UOJ393176:UOJ393235 UYF393176:UYF393235 VIB393176:VIB393235 VRX393176:VRX393235 WBT393176:WBT393235 WLP393176:WLP393235 WVL393176:WVL393235 D458712:D458771 IZ458712:IZ458771 SV458712:SV458771 ACR458712:ACR458771 AMN458712:AMN458771 AWJ458712:AWJ458771 BGF458712:BGF458771 BQB458712:BQB458771 BZX458712:BZX458771 CJT458712:CJT458771 CTP458712:CTP458771 DDL458712:DDL458771 DNH458712:DNH458771 DXD458712:DXD458771 EGZ458712:EGZ458771 EQV458712:EQV458771 FAR458712:FAR458771 FKN458712:FKN458771 FUJ458712:FUJ458771 GEF458712:GEF458771 GOB458712:GOB458771 GXX458712:GXX458771 HHT458712:HHT458771 HRP458712:HRP458771 IBL458712:IBL458771 ILH458712:ILH458771 IVD458712:IVD458771 JEZ458712:JEZ458771 JOV458712:JOV458771 JYR458712:JYR458771 KIN458712:KIN458771 KSJ458712:KSJ458771 LCF458712:LCF458771 LMB458712:LMB458771 LVX458712:LVX458771 MFT458712:MFT458771 MPP458712:MPP458771 MZL458712:MZL458771 NJH458712:NJH458771 NTD458712:NTD458771 OCZ458712:OCZ458771 OMV458712:OMV458771 OWR458712:OWR458771 PGN458712:PGN458771 PQJ458712:PQJ458771 QAF458712:QAF458771 QKB458712:QKB458771 QTX458712:QTX458771 RDT458712:RDT458771 RNP458712:RNP458771 RXL458712:RXL458771 SHH458712:SHH458771 SRD458712:SRD458771 TAZ458712:TAZ458771 TKV458712:TKV458771 TUR458712:TUR458771 UEN458712:UEN458771 UOJ458712:UOJ458771 UYF458712:UYF458771 VIB458712:VIB458771 VRX458712:VRX458771 WBT458712:WBT458771 WLP458712:WLP458771 WVL458712:WVL458771 D524248:D524307 IZ524248:IZ524307 SV524248:SV524307 ACR524248:ACR524307 AMN524248:AMN524307 AWJ524248:AWJ524307 BGF524248:BGF524307 BQB524248:BQB524307 BZX524248:BZX524307 CJT524248:CJT524307 CTP524248:CTP524307 DDL524248:DDL524307 DNH524248:DNH524307 DXD524248:DXD524307 EGZ524248:EGZ524307 EQV524248:EQV524307 FAR524248:FAR524307 FKN524248:FKN524307 FUJ524248:FUJ524307 GEF524248:GEF524307 GOB524248:GOB524307 GXX524248:GXX524307 HHT524248:HHT524307 HRP524248:HRP524307 IBL524248:IBL524307 ILH524248:ILH524307 IVD524248:IVD524307 JEZ524248:JEZ524307 JOV524248:JOV524307 JYR524248:JYR524307 KIN524248:KIN524307 KSJ524248:KSJ524307 LCF524248:LCF524307 LMB524248:LMB524307 LVX524248:LVX524307 MFT524248:MFT524307 MPP524248:MPP524307 MZL524248:MZL524307 NJH524248:NJH524307 NTD524248:NTD524307 OCZ524248:OCZ524307 OMV524248:OMV524307 OWR524248:OWR524307 PGN524248:PGN524307 PQJ524248:PQJ524307 QAF524248:QAF524307 QKB524248:QKB524307 QTX524248:QTX524307 RDT524248:RDT524307 RNP524248:RNP524307 RXL524248:RXL524307 SHH524248:SHH524307 SRD524248:SRD524307 TAZ524248:TAZ524307 TKV524248:TKV524307 TUR524248:TUR524307 UEN524248:UEN524307 UOJ524248:UOJ524307 UYF524248:UYF524307 VIB524248:VIB524307 VRX524248:VRX524307 WBT524248:WBT524307 WLP524248:WLP524307 WVL524248:WVL524307 D589784:D589843 IZ589784:IZ589843 SV589784:SV589843 ACR589784:ACR589843 AMN589784:AMN589843 AWJ589784:AWJ589843 BGF589784:BGF589843 BQB589784:BQB589843 BZX589784:BZX589843 CJT589784:CJT589843 CTP589784:CTP589843 DDL589784:DDL589843 DNH589784:DNH589843 DXD589784:DXD589843 EGZ589784:EGZ589843 EQV589784:EQV589843 FAR589784:FAR589843 FKN589784:FKN589843 FUJ589784:FUJ589843 GEF589784:GEF589843 GOB589784:GOB589843 GXX589784:GXX589843 HHT589784:HHT589843 HRP589784:HRP589843 IBL589784:IBL589843 ILH589784:ILH589843 IVD589784:IVD589843 JEZ589784:JEZ589843 JOV589784:JOV589843 JYR589784:JYR589843 KIN589784:KIN589843 KSJ589784:KSJ589843 LCF589784:LCF589843 LMB589784:LMB589843 LVX589784:LVX589843 MFT589784:MFT589843 MPP589784:MPP589843 MZL589784:MZL589843 NJH589784:NJH589843 NTD589784:NTD589843 OCZ589784:OCZ589843 OMV589784:OMV589843 OWR589784:OWR589843 PGN589784:PGN589843 PQJ589784:PQJ589843 QAF589784:QAF589843 QKB589784:QKB589843 QTX589784:QTX589843 RDT589784:RDT589843 RNP589784:RNP589843 RXL589784:RXL589843 SHH589784:SHH589843 SRD589784:SRD589843 TAZ589784:TAZ589843 TKV589784:TKV589843 TUR589784:TUR589843 UEN589784:UEN589843 UOJ589784:UOJ589843 UYF589784:UYF589843 VIB589784:VIB589843 VRX589784:VRX589843 WBT589784:WBT589843 WLP589784:WLP589843 WVL589784:WVL589843 D655320:D655379 IZ655320:IZ655379 SV655320:SV655379 ACR655320:ACR655379 AMN655320:AMN655379 AWJ655320:AWJ655379 BGF655320:BGF655379 BQB655320:BQB655379 BZX655320:BZX655379 CJT655320:CJT655379 CTP655320:CTP655379 DDL655320:DDL655379 DNH655320:DNH655379 DXD655320:DXD655379 EGZ655320:EGZ655379 EQV655320:EQV655379 FAR655320:FAR655379 FKN655320:FKN655379 FUJ655320:FUJ655379 GEF655320:GEF655379 GOB655320:GOB655379 GXX655320:GXX655379 HHT655320:HHT655379 HRP655320:HRP655379 IBL655320:IBL655379 ILH655320:ILH655379 IVD655320:IVD655379 JEZ655320:JEZ655379 JOV655320:JOV655379 JYR655320:JYR655379 KIN655320:KIN655379 KSJ655320:KSJ655379 LCF655320:LCF655379 LMB655320:LMB655379 LVX655320:LVX655379 MFT655320:MFT655379 MPP655320:MPP655379 MZL655320:MZL655379 NJH655320:NJH655379 NTD655320:NTD655379 OCZ655320:OCZ655379 OMV655320:OMV655379 OWR655320:OWR655379 PGN655320:PGN655379 PQJ655320:PQJ655379 QAF655320:QAF655379 QKB655320:QKB655379 QTX655320:QTX655379 RDT655320:RDT655379 RNP655320:RNP655379 RXL655320:RXL655379 SHH655320:SHH655379 SRD655320:SRD655379 TAZ655320:TAZ655379 TKV655320:TKV655379 TUR655320:TUR655379 UEN655320:UEN655379 UOJ655320:UOJ655379 UYF655320:UYF655379 VIB655320:VIB655379 VRX655320:VRX655379 WBT655320:WBT655379 WLP655320:WLP655379 WVL655320:WVL655379 D720856:D720915 IZ720856:IZ720915 SV720856:SV720915 ACR720856:ACR720915 AMN720856:AMN720915 AWJ720856:AWJ720915 BGF720856:BGF720915 BQB720856:BQB720915 BZX720856:BZX720915 CJT720856:CJT720915 CTP720856:CTP720915 DDL720856:DDL720915 DNH720856:DNH720915 DXD720856:DXD720915 EGZ720856:EGZ720915 EQV720856:EQV720915 FAR720856:FAR720915 FKN720856:FKN720915 FUJ720856:FUJ720915 GEF720856:GEF720915 GOB720856:GOB720915 GXX720856:GXX720915 HHT720856:HHT720915 HRP720856:HRP720915 IBL720856:IBL720915 ILH720856:ILH720915 IVD720856:IVD720915 JEZ720856:JEZ720915 JOV720856:JOV720915 JYR720856:JYR720915 KIN720856:KIN720915 KSJ720856:KSJ720915 LCF720856:LCF720915 LMB720856:LMB720915 LVX720856:LVX720915 MFT720856:MFT720915 MPP720856:MPP720915 MZL720856:MZL720915 NJH720856:NJH720915 NTD720856:NTD720915 OCZ720856:OCZ720915 OMV720856:OMV720915 OWR720856:OWR720915 PGN720856:PGN720915 PQJ720856:PQJ720915 QAF720856:QAF720915 QKB720856:QKB720915 QTX720856:QTX720915 RDT720856:RDT720915 RNP720856:RNP720915 RXL720856:RXL720915 SHH720856:SHH720915 SRD720856:SRD720915 TAZ720856:TAZ720915 TKV720856:TKV720915 TUR720856:TUR720915 UEN720856:UEN720915 UOJ720856:UOJ720915 UYF720856:UYF720915 VIB720856:VIB720915 VRX720856:VRX720915 WBT720856:WBT720915 WLP720856:WLP720915 WVL720856:WVL720915 D786392:D786451 IZ786392:IZ786451 SV786392:SV786451 ACR786392:ACR786451 AMN786392:AMN786451 AWJ786392:AWJ786451 BGF786392:BGF786451 BQB786392:BQB786451 BZX786392:BZX786451 CJT786392:CJT786451 CTP786392:CTP786451 DDL786392:DDL786451 DNH786392:DNH786451 DXD786392:DXD786451 EGZ786392:EGZ786451 EQV786392:EQV786451 FAR786392:FAR786451 FKN786392:FKN786451 FUJ786392:FUJ786451 GEF786392:GEF786451 GOB786392:GOB786451 GXX786392:GXX786451 HHT786392:HHT786451 HRP786392:HRP786451 IBL786392:IBL786451 ILH786392:ILH786451 IVD786392:IVD786451 JEZ786392:JEZ786451 JOV786392:JOV786451 JYR786392:JYR786451 KIN786392:KIN786451 KSJ786392:KSJ786451 LCF786392:LCF786451 LMB786392:LMB786451 LVX786392:LVX786451 MFT786392:MFT786451 MPP786392:MPP786451 MZL786392:MZL786451 NJH786392:NJH786451 NTD786392:NTD786451 OCZ786392:OCZ786451 OMV786392:OMV786451 OWR786392:OWR786451 PGN786392:PGN786451 PQJ786392:PQJ786451 QAF786392:QAF786451 QKB786392:QKB786451 QTX786392:QTX786451 RDT786392:RDT786451 RNP786392:RNP786451 RXL786392:RXL786451 SHH786392:SHH786451 SRD786392:SRD786451 TAZ786392:TAZ786451 TKV786392:TKV786451 TUR786392:TUR786451 UEN786392:UEN786451 UOJ786392:UOJ786451 UYF786392:UYF786451 VIB786392:VIB786451 VRX786392:VRX786451 WBT786392:WBT786451 WLP786392:WLP786451 WVL786392:WVL786451 D851928:D851987 IZ851928:IZ851987 SV851928:SV851987 ACR851928:ACR851987 AMN851928:AMN851987 AWJ851928:AWJ851987 BGF851928:BGF851987 BQB851928:BQB851987 BZX851928:BZX851987 CJT851928:CJT851987 CTP851928:CTP851987 DDL851928:DDL851987 DNH851928:DNH851987 DXD851928:DXD851987 EGZ851928:EGZ851987 EQV851928:EQV851987 FAR851928:FAR851987 FKN851928:FKN851987 FUJ851928:FUJ851987 GEF851928:GEF851987 GOB851928:GOB851987 GXX851928:GXX851987 HHT851928:HHT851987 HRP851928:HRP851987 IBL851928:IBL851987 ILH851928:ILH851987 IVD851928:IVD851987 JEZ851928:JEZ851987 JOV851928:JOV851987 JYR851928:JYR851987 KIN851928:KIN851987 KSJ851928:KSJ851987 LCF851928:LCF851987 LMB851928:LMB851987 LVX851928:LVX851987 MFT851928:MFT851987 MPP851928:MPP851987 MZL851928:MZL851987 NJH851928:NJH851987 NTD851928:NTD851987 OCZ851928:OCZ851987 OMV851928:OMV851987 OWR851928:OWR851987 PGN851928:PGN851987 PQJ851928:PQJ851987 QAF851928:QAF851987 QKB851928:QKB851987 QTX851928:QTX851987 RDT851928:RDT851987 RNP851928:RNP851987 RXL851928:RXL851987 SHH851928:SHH851987 SRD851928:SRD851987 TAZ851928:TAZ851987 TKV851928:TKV851987 TUR851928:TUR851987 UEN851928:UEN851987 UOJ851928:UOJ851987 UYF851928:UYF851987 VIB851928:VIB851987 VRX851928:VRX851987 WBT851928:WBT851987 WLP851928:WLP851987 WVL851928:WVL851987 D917464:D917523 IZ917464:IZ917523 SV917464:SV917523 ACR917464:ACR917523 AMN917464:AMN917523 AWJ917464:AWJ917523 BGF917464:BGF917523 BQB917464:BQB917523 BZX917464:BZX917523 CJT917464:CJT917523 CTP917464:CTP917523 DDL917464:DDL917523 DNH917464:DNH917523 DXD917464:DXD917523 EGZ917464:EGZ917523 EQV917464:EQV917523 FAR917464:FAR917523 FKN917464:FKN917523 FUJ917464:FUJ917523 GEF917464:GEF917523 GOB917464:GOB917523 GXX917464:GXX917523 HHT917464:HHT917523 HRP917464:HRP917523 IBL917464:IBL917523 ILH917464:ILH917523 IVD917464:IVD917523 JEZ917464:JEZ917523 JOV917464:JOV917523 JYR917464:JYR917523 KIN917464:KIN917523 KSJ917464:KSJ917523 LCF917464:LCF917523 LMB917464:LMB917523 LVX917464:LVX917523 MFT917464:MFT917523 MPP917464:MPP917523 MZL917464:MZL917523 NJH917464:NJH917523 NTD917464:NTD917523 OCZ917464:OCZ917523 OMV917464:OMV917523 OWR917464:OWR917523 PGN917464:PGN917523 PQJ917464:PQJ917523 QAF917464:QAF917523 QKB917464:QKB917523 QTX917464:QTX917523 RDT917464:RDT917523 RNP917464:RNP917523 RXL917464:RXL917523 SHH917464:SHH917523 SRD917464:SRD917523 TAZ917464:TAZ917523 TKV917464:TKV917523 TUR917464:TUR917523 UEN917464:UEN917523 UOJ917464:UOJ917523 UYF917464:UYF917523 VIB917464:VIB917523 VRX917464:VRX917523 WBT917464:WBT917523 WLP917464:WLP917523 WVL917464:WVL917523 D983000:D983059 IZ983000:IZ983059 SV983000:SV983059 ACR983000:ACR983059 AMN983000:AMN983059 AWJ983000:AWJ983059 BGF983000:BGF983059 BQB983000:BQB983059 BZX983000:BZX983059 CJT983000:CJT983059 CTP983000:CTP983059 DDL983000:DDL983059 DNH983000:DNH983059 DXD983000:DXD983059 EGZ983000:EGZ983059 EQV983000:EQV983059 FAR983000:FAR983059 FKN983000:FKN983059 FUJ983000:FUJ983059 GEF983000:GEF983059 GOB983000:GOB983059 GXX983000:GXX983059 HHT983000:HHT983059 HRP983000:HRP983059 IBL983000:IBL983059 ILH983000:ILH983059 IVD983000:IVD983059 JEZ983000:JEZ983059 JOV983000:JOV983059 JYR983000:JYR983059 KIN983000:KIN983059 KSJ983000:KSJ983059 LCF983000:LCF983059 LMB983000:LMB983059 LVX983000:LVX983059 MFT983000:MFT983059 MPP983000:MPP983059 MZL983000:MZL983059 NJH983000:NJH983059 NTD983000:NTD983059 OCZ983000:OCZ983059 OMV983000:OMV983059 OWR983000:OWR983059 PGN983000:PGN983059 PQJ983000:PQJ983059 QAF983000:QAF983059 QKB983000:QKB983059 QTX983000:QTX983059 RDT983000:RDT983059 RNP983000:RNP983059 RXL983000:RXL983059 SHH983000:SHH983059 SRD983000:SRD983059 TAZ983000:TAZ983059 TKV983000:TKV983059 TUR983000:TUR983059 UEN983000:UEN983059 UOJ983000:UOJ983059 UYF983000:UYF983059 VIB983000:VIB983059 VRX983000:VRX983059 WBT983000:WBT983059 WLP983000:WLP983059" xr:uid="{A099012D-A336-46D0-9BCC-0FD7558712FC}">
      <formula1>FASE</formula1>
    </dataValidation>
    <dataValidation type="list" allowBlank="1" showInputMessage="1" showErrorMessage="1" sqref="WVN983000:WVN983059 JB12:JB19 SX12:SX19 ACT12:ACT19 AMP12:AMP19 AWL12:AWL19 BGH12:BGH19 BQD12:BQD19 BZZ12:BZZ19 CJV12:CJV19 CTR12:CTR19 DDN12:DDN19 DNJ12:DNJ19 DXF12:DXF19 EHB12:EHB19 EQX12:EQX19 FAT12:FAT19 FKP12:FKP19 FUL12:FUL19 GEH12:GEH19 GOD12:GOD19 GXZ12:GXZ19 HHV12:HHV19 HRR12:HRR19 IBN12:IBN19 ILJ12:ILJ19 IVF12:IVF19 JFB12:JFB19 JOX12:JOX19 JYT12:JYT19 KIP12:KIP19 KSL12:KSL19 LCH12:LCH19 LMD12:LMD19 LVZ12:LVZ19 MFV12:MFV19 MPR12:MPR19 MZN12:MZN19 NJJ12:NJJ19 NTF12:NTF19 ODB12:ODB19 OMX12:OMX19 OWT12:OWT19 PGP12:PGP19 PQL12:PQL19 QAH12:QAH19 QKD12:QKD19 QTZ12:QTZ19 RDV12:RDV19 RNR12:RNR19 RXN12:RXN19 SHJ12:SHJ19 SRF12:SRF19 TBB12:TBB19 TKX12:TKX19 TUT12:TUT19 UEP12:UEP19 UOL12:UOL19 UYH12:UYH19 VID12:VID19 VRZ12:VRZ19 WBV12:WBV19 WLR12:WLR19 WVN12:WVN19 F65496:F65555 JB65496:JB65555 SX65496:SX65555 ACT65496:ACT65555 AMP65496:AMP65555 AWL65496:AWL65555 BGH65496:BGH65555 BQD65496:BQD65555 BZZ65496:BZZ65555 CJV65496:CJV65555 CTR65496:CTR65555 DDN65496:DDN65555 DNJ65496:DNJ65555 DXF65496:DXF65555 EHB65496:EHB65555 EQX65496:EQX65555 FAT65496:FAT65555 FKP65496:FKP65555 FUL65496:FUL65555 GEH65496:GEH65555 GOD65496:GOD65555 GXZ65496:GXZ65555 HHV65496:HHV65555 HRR65496:HRR65555 IBN65496:IBN65555 ILJ65496:ILJ65555 IVF65496:IVF65555 JFB65496:JFB65555 JOX65496:JOX65555 JYT65496:JYT65555 KIP65496:KIP65555 KSL65496:KSL65555 LCH65496:LCH65555 LMD65496:LMD65555 LVZ65496:LVZ65555 MFV65496:MFV65555 MPR65496:MPR65555 MZN65496:MZN65555 NJJ65496:NJJ65555 NTF65496:NTF65555 ODB65496:ODB65555 OMX65496:OMX65555 OWT65496:OWT65555 PGP65496:PGP65555 PQL65496:PQL65555 QAH65496:QAH65555 QKD65496:QKD65555 QTZ65496:QTZ65555 RDV65496:RDV65555 RNR65496:RNR65555 RXN65496:RXN65555 SHJ65496:SHJ65555 SRF65496:SRF65555 TBB65496:TBB65555 TKX65496:TKX65555 TUT65496:TUT65555 UEP65496:UEP65555 UOL65496:UOL65555 UYH65496:UYH65555 VID65496:VID65555 VRZ65496:VRZ65555 WBV65496:WBV65555 WLR65496:WLR65555 WVN65496:WVN65555 F131032:F131091 JB131032:JB131091 SX131032:SX131091 ACT131032:ACT131091 AMP131032:AMP131091 AWL131032:AWL131091 BGH131032:BGH131091 BQD131032:BQD131091 BZZ131032:BZZ131091 CJV131032:CJV131091 CTR131032:CTR131091 DDN131032:DDN131091 DNJ131032:DNJ131091 DXF131032:DXF131091 EHB131032:EHB131091 EQX131032:EQX131091 FAT131032:FAT131091 FKP131032:FKP131091 FUL131032:FUL131091 GEH131032:GEH131091 GOD131032:GOD131091 GXZ131032:GXZ131091 HHV131032:HHV131091 HRR131032:HRR131091 IBN131032:IBN131091 ILJ131032:ILJ131091 IVF131032:IVF131091 JFB131032:JFB131091 JOX131032:JOX131091 JYT131032:JYT131091 KIP131032:KIP131091 KSL131032:KSL131091 LCH131032:LCH131091 LMD131032:LMD131091 LVZ131032:LVZ131091 MFV131032:MFV131091 MPR131032:MPR131091 MZN131032:MZN131091 NJJ131032:NJJ131091 NTF131032:NTF131091 ODB131032:ODB131091 OMX131032:OMX131091 OWT131032:OWT131091 PGP131032:PGP131091 PQL131032:PQL131091 QAH131032:QAH131091 QKD131032:QKD131091 QTZ131032:QTZ131091 RDV131032:RDV131091 RNR131032:RNR131091 RXN131032:RXN131091 SHJ131032:SHJ131091 SRF131032:SRF131091 TBB131032:TBB131091 TKX131032:TKX131091 TUT131032:TUT131091 UEP131032:UEP131091 UOL131032:UOL131091 UYH131032:UYH131091 VID131032:VID131091 VRZ131032:VRZ131091 WBV131032:WBV131091 WLR131032:WLR131091 WVN131032:WVN131091 F196568:F196627 JB196568:JB196627 SX196568:SX196627 ACT196568:ACT196627 AMP196568:AMP196627 AWL196568:AWL196627 BGH196568:BGH196627 BQD196568:BQD196627 BZZ196568:BZZ196627 CJV196568:CJV196627 CTR196568:CTR196627 DDN196568:DDN196627 DNJ196568:DNJ196627 DXF196568:DXF196627 EHB196568:EHB196627 EQX196568:EQX196627 FAT196568:FAT196627 FKP196568:FKP196627 FUL196568:FUL196627 GEH196568:GEH196627 GOD196568:GOD196627 GXZ196568:GXZ196627 HHV196568:HHV196627 HRR196568:HRR196627 IBN196568:IBN196627 ILJ196568:ILJ196627 IVF196568:IVF196627 JFB196568:JFB196627 JOX196568:JOX196627 JYT196568:JYT196627 KIP196568:KIP196627 KSL196568:KSL196627 LCH196568:LCH196627 LMD196568:LMD196627 LVZ196568:LVZ196627 MFV196568:MFV196627 MPR196568:MPR196627 MZN196568:MZN196627 NJJ196568:NJJ196627 NTF196568:NTF196627 ODB196568:ODB196627 OMX196568:OMX196627 OWT196568:OWT196627 PGP196568:PGP196627 PQL196568:PQL196627 QAH196568:QAH196627 QKD196568:QKD196627 QTZ196568:QTZ196627 RDV196568:RDV196627 RNR196568:RNR196627 RXN196568:RXN196627 SHJ196568:SHJ196627 SRF196568:SRF196627 TBB196568:TBB196627 TKX196568:TKX196627 TUT196568:TUT196627 UEP196568:UEP196627 UOL196568:UOL196627 UYH196568:UYH196627 VID196568:VID196627 VRZ196568:VRZ196627 WBV196568:WBV196627 WLR196568:WLR196627 WVN196568:WVN196627 F262104:F262163 JB262104:JB262163 SX262104:SX262163 ACT262104:ACT262163 AMP262104:AMP262163 AWL262104:AWL262163 BGH262104:BGH262163 BQD262104:BQD262163 BZZ262104:BZZ262163 CJV262104:CJV262163 CTR262104:CTR262163 DDN262104:DDN262163 DNJ262104:DNJ262163 DXF262104:DXF262163 EHB262104:EHB262163 EQX262104:EQX262163 FAT262104:FAT262163 FKP262104:FKP262163 FUL262104:FUL262163 GEH262104:GEH262163 GOD262104:GOD262163 GXZ262104:GXZ262163 HHV262104:HHV262163 HRR262104:HRR262163 IBN262104:IBN262163 ILJ262104:ILJ262163 IVF262104:IVF262163 JFB262104:JFB262163 JOX262104:JOX262163 JYT262104:JYT262163 KIP262104:KIP262163 KSL262104:KSL262163 LCH262104:LCH262163 LMD262104:LMD262163 LVZ262104:LVZ262163 MFV262104:MFV262163 MPR262104:MPR262163 MZN262104:MZN262163 NJJ262104:NJJ262163 NTF262104:NTF262163 ODB262104:ODB262163 OMX262104:OMX262163 OWT262104:OWT262163 PGP262104:PGP262163 PQL262104:PQL262163 QAH262104:QAH262163 QKD262104:QKD262163 QTZ262104:QTZ262163 RDV262104:RDV262163 RNR262104:RNR262163 RXN262104:RXN262163 SHJ262104:SHJ262163 SRF262104:SRF262163 TBB262104:TBB262163 TKX262104:TKX262163 TUT262104:TUT262163 UEP262104:UEP262163 UOL262104:UOL262163 UYH262104:UYH262163 VID262104:VID262163 VRZ262104:VRZ262163 WBV262104:WBV262163 WLR262104:WLR262163 WVN262104:WVN262163 F327640:F327699 JB327640:JB327699 SX327640:SX327699 ACT327640:ACT327699 AMP327640:AMP327699 AWL327640:AWL327699 BGH327640:BGH327699 BQD327640:BQD327699 BZZ327640:BZZ327699 CJV327640:CJV327699 CTR327640:CTR327699 DDN327640:DDN327699 DNJ327640:DNJ327699 DXF327640:DXF327699 EHB327640:EHB327699 EQX327640:EQX327699 FAT327640:FAT327699 FKP327640:FKP327699 FUL327640:FUL327699 GEH327640:GEH327699 GOD327640:GOD327699 GXZ327640:GXZ327699 HHV327640:HHV327699 HRR327640:HRR327699 IBN327640:IBN327699 ILJ327640:ILJ327699 IVF327640:IVF327699 JFB327640:JFB327699 JOX327640:JOX327699 JYT327640:JYT327699 KIP327640:KIP327699 KSL327640:KSL327699 LCH327640:LCH327699 LMD327640:LMD327699 LVZ327640:LVZ327699 MFV327640:MFV327699 MPR327640:MPR327699 MZN327640:MZN327699 NJJ327640:NJJ327699 NTF327640:NTF327699 ODB327640:ODB327699 OMX327640:OMX327699 OWT327640:OWT327699 PGP327640:PGP327699 PQL327640:PQL327699 QAH327640:QAH327699 QKD327640:QKD327699 QTZ327640:QTZ327699 RDV327640:RDV327699 RNR327640:RNR327699 RXN327640:RXN327699 SHJ327640:SHJ327699 SRF327640:SRF327699 TBB327640:TBB327699 TKX327640:TKX327699 TUT327640:TUT327699 UEP327640:UEP327699 UOL327640:UOL327699 UYH327640:UYH327699 VID327640:VID327699 VRZ327640:VRZ327699 WBV327640:WBV327699 WLR327640:WLR327699 WVN327640:WVN327699 F393176:F393235 JB393176:JB393235 SX393176:SX393235 ACT393176:ACT393235 AMP393176:AMP393235 AWL393176:AWL393235 BGH393176:BGH393235 BQD393176:BQD393235 BZZ393176:BZZ393235 CJV393176:CJV393235 CTR393176:CTR393235 DDN393176:DDN393235 DNJ393176:DNJ393235 DXF393176:DXF393235 EHB393176:EHB393235 EQX393176:EQX393235 FAT393176:FAT393235 FKP393176:FKP393235 FUL393176:FUL393235 GEH393176:GEH393235 GOD393176:GOD393235 GXZ393176:GXZ393235 HHV393176:HHV393235 HRR393176:HRR393235 IBN393176:IBN393235 ILJ393176:ILJ393235 IVF393176:IVF393235 JFB393176:JFB393235 JOX393176:JOX393235 JYT393176:JYT393235 KIP393176:KIP393235 KSL393176:KSL393235 LCH393176:LCH393235 LMD393176:LMD393235 LVZ393176:LVZ393235 MFV393176:MFV393235 MPR393176:MPR393235 MZN393176:MZN393235 NJJ393176:NJJ393235 NTF393176:NTF393235 ODB393176:ODB393235 OMX393176:OMX393235 OWT393176:OWT393235 PGP393176:PGP393235 PQL393176:PQL393235 QAH393176:QAH393235 QKD393176:QKD393235 QTZ393176:QTZ393235 RDV393176:RDV393235 RNR393176:RNR393235 RXN393176:RXN393235 SHJ393176:SHJ393235 SRF393176:SRF393235 TBB393176:TBB393235 TKX393176:TKX393235 TUT393176:TUT393235 UEP393176:UEP393235 UOL393176:UOL393235 UYH393176:UYH393235 VID393176:VID393235 VRZ393176:VRZ393235 WBV393176:WBV393235 WLR393176:WLR393235 WVN393176:WVN393235 F458712:F458771 JB458712:JB458771 SX458712:SX458771 ACT458712:ACT458771 AMP458712:AMP458771 AWL458712:AWL458771 BGH458712:BGH458771 BQD458712:BQD458771 BZZ458712:BZZ458771 CJV458712:CJV458771 CTR458712:CTR458771 DDN458712:DDN458771 DNJ458712:DNJ458771 DXF458712:DXF458771 EHB458712:EHB458771 EQX458712:EQX458771 FAT458712:FAT458771 FKP458712:FKP458771 FUL458712:FUL458771 GEH458712:GEH458771 GOD458712:GOD458771 GXZ458712:GXZ458771 HHV458712:HHV458771 HRR458712:HRR458771 IBN458712:IBN458771 ILJ458712:ILJ458771 IVF458712:IVF458771 JFB458712:JFB458771 JOX458712:JOX458771 JYT458712:JYT458771 KIP458712:KIP458771 KSL458712:KSL458771 LCH458712:LCH458771 LMD458712:LMD458771 LVZ458712:LVZ458771 MFV458712:MFV458771 MPR458712:MPR458771 MZN458712:MZN458771 NJJ458712:NJJ458771 NTF458712:NTF458771 ODB458712:ODB458771 OMX458712:OMX458771 OWT458712:OWT458771 PGP458712:PGP458771 PQL458712:PQL458771 QAH458712:QAH458771 QKD458712:QKD458771 QTZ458712:QTZ458771 RDV458712:RDV458771 RNR458712:RNR458771 RXN458712:RXN458771 SHJ458712:SHJ458771 SRF458712:SRF458771 TBB458712:TBB458771 TKX458712:TKX458771 TUT458712:TUT458771 UEP458712:UEP458771 UOL458712:UOL458771 UYH458712:UYH458771 VID458712:VID458771 VRZ458712:VRZ458771 WBV458712:WBV458771 WLR458712:WLR458771 WVN458712:WVN458771 F524248:F524307 JB524248:JB524307 SX524248:SX524307 ACT524248:ACT524307 AMP524248:AMP524307 AWL524248:AWL524307 BGH524248:BGH524307 BQD524248:BQD524307 BZZ524248:BZZ524307 CJV524248:CJV524307 CTR524248:CTR524307 DDN524248:DDN524307 DNJ524248:DNJ524307 DXF524248:DXF524307 EHB524248:EHB524307 EQX524248:EQX524307 FAT524248:FAT524307 FKP524248:FKP524307 FUL524248:FUL524307 GEH524248:GEH524307 GOD524248:GOD524307 GXZ524248:GXZ524307 HHV524248:HHV524307 HRR524248:HRR524307 IBN524248:IBN524307 ILJ524248:ILJ524307 IVF524248:IVF524307 JFB524248:JFB524307 JOX524248:JOX524307 JYT524248:JYT524307 KIP524248:KIP524307 KSL524248:KSL524307 LCH524248:LCH524307 LMD524248:LMD524307 LVZ524248:LVZ524307 MFV524248:MFV524307 MPR524248:MPR524307 MZN524248:MZN524307 NJJ524248:NJJ524307 NTF524248:NTF524307 ODB524248:ODB524307 OMX524248:OMX524307 OWT524248:OWT524307 PGP524248:PGP524307 PQL524248:PQL524307 QAH524248:QAH524307 QKD524248:QKD524307 QTZ524248:QTZ524307 RDV524248:RDV524307 RNR524248:RNR524307 RXN524248:RXN524307 SHJ524248:SHJ524307 SRF524248:SRF524307 TBB524248:TBB524307 TKX524248:TKX524307 TUT524248:TUT524307 UEP524248:UEP524307 UOL524248:UOL524307 UYH524248:UYH524307 VID524248:VID524307 VRZ524248:VRZ524307 WBV524248:WBV524307 WLR524248:WLR524307 WVN524248:WVN524307 F589784:F589843 JB589784:JB589843 SX589784:SX589843 ACT589784:ACT589843 AMP589784:AMP589843 AWL589784:AWL589843 BGH589784:BGH589843 BQD589784:BQD589843 BZZ589784:BZZ589843 CJV589784:CJV589843 CTR589784:CTR589843 DDN589784:DDN589843 DNJ589784:DNJ589843 DXF589784:DXF589843 EHB589784:EHB589843 EQX589784:EQX589843 FAT589784:FAT589843 FKP589784:FKP589843 FUL589784:FUL589843 GEH589784:GEH589843 GOD589784:GOD589843 GXZ589784:GXZ589843 HHV589784:HHV589843 HRR589784:HRR589843 IBN589784:IBN589843 ILJ589784:ILJ589843 IVF589784:IVF589843 JFB589784:JFB589843 JOX589784:JOX589843 JYT589784:JYT589843 KIP589784:KIP589843 KSL589784:KSL589843 LCH589784:LCH589843 LMD589784:LMD589843 LVZ589784:LVZ589843 MFV589784:MFV589843 MPR589784:MPR589843 MZN589784:MZN589843 NJJ589784:NJJ589843 NTF589784:NTF589843 ODB589784:ODB589843 OMX589784:OMX589843 OWT589784:OWT589843 PGP589784:PGP589843 PQL589784:PQL589843 QAH589784:QAH589843 QKD589784:QKD589843 QTZ589784:QTZ589843 RDV589784:RDV589843 RNR589784:RNR589843 RXN589784:RXN589843 SHJ589784:SHJ589843 SRF589784:SRF589843 TBB589784:TBB589843 TKX589784:TKX589843 TUT589784:TUT589843 UEP589784:UEP589843 UOL589784:UOL589843 UYH589784:UYH589843 VID589784:VID589843 VRZ589784:VRZ589843 WBV589784:WBV589843 WLR589784:WLR589843 WVN589784:WVN589843 F655320:F655379 JB655320:JB655379 SX655320:SX655379 ACT655320:ACT655379 AMP655320:AMP655379 AWL655320:AWL655379 BGH655320:BGH655379 BQD655320:BQD655379 BZZ655320:BZZ655379 CJV655320:CJV655379 CTR655320:CTR655379 DDN655320:DDN655379 DNJ655320:DNJ655379 DXF655320:DXF655379 EHB655320:EHB655379 EQX655320:EQX655379 FAT655320:FAT655379 FKP655320:FKP655379 FUL655320:FUL655379 GEH655320:GEH655379 GOD655320:GOD655379 GXZ655320:GXZ655379 HHV655320:HHV655379 HRR655320:HRR655379 IBN655320:IBN655379 ILJ655320:ILJ655379 IVF655320:IVF655379 JFB655320:JFB655379 JOX655320:JOX655379 JYT655320:JYT655379 KIP655320:KIP655379 KSL655320:KSL655379 LCH655320:LCH655379 LMD655320:LMD655379 LVZ655320:LVZ655379 MFV655320:MFV655379 MPR655320:MPR655379 MZN655320:MZN655379 NJJ655320:NJJ655379 NTF655320:NTF655379 ODB655320:ODB655379 OMX655320:OMX655379 OWT655320:OWT655379 PGP655320:PGP655379 PQL655320:PQL655379 QAH655320:QAH655379 QKD655320:QKD655379 QTZ655320:QTZ655379 RDV655320:RDV655379 RNR655320:RNR655379 RXN655320:RXN655379 SHJ655320:SHJ655379 SRF655320:SRF655379 TBB655320:TBB655379 TKX655320:TKX655379 TUT655320:TUT655379 UEP655320:UEP655379 UOL655320:UOL655379 UYH655320:UYH655379 VID655320:VID655379 VRZ655320:VRZ655379 WBV655320:WBV655379 WLR655320:WLR655379 WVN655320:WVN655379 F720856:F720915 JB720856:JB720915 SX720856:SX720915 ACT720856:ACT720915 AMP720856:AMP720915 AWL720856:AWL720915 BGH720856:BGH720915 BQD720856:BQD720915 BZZ720856:BZZ720915 CJV720856:CJV720915 CTR720856:CTR720915 DDN720856:DDN720915 DNJ720856:DNJ720915 DXF720856:DXF720915 EHB720856:EHB720915 EQX720856:EQX720915 FAT720856:FAT720915 FKP720856:FKP720915 FUL720856:FUL720915 GEH720856:GEH720915 GOD720856:GOD720915 GXZ720856:GXZ720915 HHV720856:HHV720915 HRR720856:HRR720915 IBN720856:IBN720915 ILJ720856:ILJ720915 IVF720856:IVF720915 JFB720856:JFB720915 JOX720856:JOX720915 JYT720856:JYT720915 KIP720856:KIP720915 KSL720856:KSL720915 LCH720856:LCH720915 LMD720856:LMD720915 LVZ720856:LVZ720915 MFV720856:MFV720915 MPR720856:MPR720915 MZN720856:MZN720915 NJJ720856:NJJ720915 NTF720856:NTF720915 ODB720856:ODB720915 OMX720856:OMX720915 OWT720856:OWT720915 PGP720856:PGP720915 PQL720856:PQL720915 QAH720856:QAH720915 QKD720856:QKD720915 QTZ720856:QTZ720915 RDV720856:RDV720915 RNR720856:RNR720915 RXN720856:RXN720915 SHJ720856:SHJ720915 SRF720856:SRF720915 TBB720856:TBB720915 TKX720856:TKX720915 TUT720856:TUT720915 UEP720856:UEP720915 UOL720856:UOL720915 UYH720856:UYH720915 VID720856:VID720915 VRZ720856:VRZ720915 WBV720856:WBV720915 WLR720856:WLR720915 WVN720856:WVN720915 F786392:F786451 JB786392:JB786451 SX786392:SX786451 ACT786392:ACT786451 AMP786392:AMP786451 AWL786392:AWL786451 BGH786392:BGH786451 BQD786392:BQD786451 BZZ786392:BZZ786451 CJV786392:CJV786451 CTR786392:CTR786451 DDN786392:DDN786451 DNJ786392:DNJ786451 DXF786392:DXF786451 EHB786392:EHB786451 EQX786392:EQX786451 FAT786392:FAT786451 FKP786392:FKP786451 FUL786392:FUL786451 GEH786392:GEH786451 GOD786392:GOD786451 GXZ786392:GXZ786451 HHV786392:HHV786451 HRR786392:HRR786451 IBN786392:IBN786451 ILJ786392:ILJ786451 IVF786392:IVF786451 JFB786392:JFB786451 JOX786392:JOX786451 JYT786392:JYT786451 KIP786392:KIP786451 KSL786392:KSL786451 LCH786392:LCH786451 LMD786392:LMD786451 LVZ786392:LVZ786451 MFV786392:MFV786451 MPR786392:MPR786451 MZN786392:MZN786451 NJJ786392:NJJ786451 NTF786392:NTF786451 ODB786392:ODB786451 OMX786392:OMX786451 OWT786392:OWT786451 PGP786392:PGP786451 PQL786392:PQL786451 QAH786392:QAH786451 QKD786392:QKD786451 QTZ786392:QTZ786451 RDV786392:RDV786451 RNR786392:RNR786451 RXN786392:RXN786451 SHJ786392:SHJ786451 SRF786392:SRF786451 TBB786392:TBB786451 TKX786392:TKX786451 TUT786392:TUT786451 UEP786392:UEP786451 UOL786392:UOL786451 UYH786392:UYH786451 VID786392:VID786451 VRZ786392:VRZ786451 WBV786392:WBV786451 WLR786392:WLR786451 WVN786392:WVN786451 F851928:F851987 JB851928:JB851987 SX851928:SX851987 ACT851928:ACT851987 AMP851928:AMP851987 AWL851928:AWL851987 BGH851928:BGH851987 BQD851928:BQD851987 BZZ851928:BZZ851987 CJV851928:CJV851987 CTR851928:CTR851987 DDN851928:DDN851987 DNJ851928:DNJ851987 DXF851928:DXF851987 EHB851928:EHB851987 EQX851928:EQX851987 FAT851928:FAT851987 FKP851928:FKP851987 FUL851928:FUL851987 GEH851928:GEH851987 GOD851928:GOD851987 GXZ851928:GXZ851987 HHV851928:HHV851987 HRR851928:HRR851987 IBN851928:IBN851987 ILJ851928:ILJ851987 IVF851928:IVF851987 JFB851928:JFB851987 JOX851928:JOX851987 JYT851928:JYT851987 KIP851928:KIP851987 KSL851928:KSL851987 LCH851928:LCH851987 LMD851928:LMD851987 LVZ851928:LVZ851987 MFV851928:MFV851987 MPR851928:MPR851987 MZN851928:MZN851987 NJJ851928:NJJ851987 NTF851928:NTF851987 ODB851928:ODB851987 OMX851928:OMX851987 OWT851928:OWT851987 PGP851928:PGP851987 PQL851928:PQL851987 QAH851928:QAH851987 QKD851928:QKD851987 QTZ851928:QTZ851987 RDV851928:RDV851987 RNR851928:RNR851987 RXN851928:RXN851987 SHJ851928:SHJ851987 SRF851928:SRF851987 TBB851928:TBB851987 TKX851928:TKX851987 TUT851928:TUT851987 UEP851928:UEP851987 UOL851928:UOL851987 UYH851928:UYH851987 VID851928:VID851987 VRZ851928:VRZ851987 WBV851928:WBV851987 WLR851928:WLR851987 WVN851928:WVN851987 F917464:F917523 JB917464:JB917523 SX917464:SX917523 ACT917464:ACT917523 AMP917464:AMP917523 AWL917464:AWL917523 BGH917464:BGH917523 BQD917464:BQD917523 BZZ917464:BZZ917523 CJV917464:CJV917523 CTR917464:CTR917523 DDN917464:DDN917523 DNJ917464:DNJ917523 DXF917464:DXF917523 EHB917464:EHB917523 EQX917464:EQX917523 FAT917464:FAT917523 FKP917464:FKP917523 FUL917464:FUL917523 GEH917464:GEH917523 GOD917464:GOD917523 GXZ917464:GXZ917523 HHV917464:HHV917523 HRR917464:HRR917523 IBN917464:IBN917523 ILJ917464:ILJ917523 IVF917464:IVF917523 JFB917464:JFB917523 JOX917464:JOX917523 JYT917464:JYT917523 KIP917464:KIP917523 KSL917464:KSL917523 LCH917464:LCH917523 LMD917464:LMD917523 LVZ917464:LVZ917523 MFV917464:MFV917523 MPR917464:MPR917523 MZN917464:MZN917523 NJJ917464:NJJ917523 NTF917464:NTF917523 ODB917464:ODB917523 OMX917464:OMX917523 OWT917464:OWT917523 PGP917464:PGP917523 PQL917464:PQL917523 QAH917464:QAH917523 QKD917464:QKD917523 QTZ917464:QTZ917523 RDV917464:RDV917523 RNR917464:RNR917523 RXN917464:RXN917523 SHJ917464:SHJ917523 SRF917464:SRF917523 TBB917464:TBB917523 TKX917464:TKX917523 TUT917464:TUT917523 UEP917464:UEP917523 UOL917464:UOL917523 UYH917464:UYH917523 VID917464:VID917523 VRZ917464:VRZ917523 WBV917464:WBV917523 WLR917464:WLR917523 WVN917464:WVN917523 F983000:F983059 JB983000:JB983059 SX983000:SX983059 ACT983000:ACT983059 AMP983000:AMP983059 AWL983000:AWL983059 BGH983000:BGH983059 BQD983000:BQD983059 BZZ983000:BZZ983059 CJV983000:CJV983059 CTR983000:CTR983059 DDN983000:DDN983059 DNJ983000:DNJ983059 DXF983000:DXF983059 EHB983000:EHB983059 EQX983000:EQX983059 FAT983000:FAT983059 FKP983000:FKP983059 FUL983000:FUL983059 GEH983000:GEH983059 GOD983000:GOD983059 GXZ983000:GXZ983059 HHV983000:HHV983059 HRR983000:HRR983059 IBN983000:IBN983059 ILJ983000:ILJ983059 IVF983000:IVF983059 JFB983000:JFB983059 JOX983000:JOX983059 JYT983000:JYT983059 KIP983000:KIP983059 KSL983000:KSL983059 LCH983000:LCH983059 LMD983000:LMD983059 LVZ983000:LVZ983059 MFV983000:MFV983059 MPR983000:MPR983059 MZN983000:MZN983059 NJJ983000:NJJ983059 NTF983000:NTF983059 ODB983000:ODB983059 OMX983000:OMX983059 OWT983000:OWT983059 PGP983000:PGP983059 PQL983000:PQL983059 QAH983000:QAH983059 QKD983000:QKD983059 QTZ983000:QTZ983059 RDV983000:RDV983059 RNR983000:RNR983059 RXN983000:RXN983059 SHJ983000:SHJ983059 SRF983000:SRF983059 TBB983000:TBB983059 TKX983000:TKX983059 TUT983000:TUT983059 UEP983000:UEP983059 UOL983000:UOL983059 UYH983000:UYH983059 VID983000:VID983059 VRZ983000:VRZ983059 WBV983000:WBV983059 WLR983000:WLR983059" xr:uid="{0580E344-B826-4566-A7ED-D9596FE66BF0}">
      <formula1>PROBABILIDADE</formula1>
    </dataValidation>
    <dataValidation type="list" allowBlank="1" showInputMessage="1" showErrorMessage="1" sqref="WVP983000:WVP983059 JD12:JD19 SZ12:SZ19 ACV12:ACV19 AMR12:AMR19 AWN12:AWN19 BGJ12:BGJ19 BQF12:BQF19 CAB12:CAB19 CJX12:CJX19 CTT12:CTT19 DDP12:DDP19 DNL12:DNL19 DXH12:DXH19 EHD12:EHD19 EQZ12:EQZ19 FAV12:FAV19 FKR12:FKR19 FUN12:FUN19 GEJ12:GEJ19 GOF12:GOF19 GYB12:GYB19 HHX12:HHX19 HRT12:HRT19 IBP12:IBP19 ILL12:ILL19 IVH12:IVH19 JFD12:JFD19 JOZ12:JOZ19 JYV12:JYV19 KIR12:KIR19 KSN12:KSN19 LCJ12:LCJ19 LMF12:LMF19 LWB12:LWB19 MFX12:MFX19 MPT12:MPT19 MZP12:MZP19 NJL12:NJL19 NTH12:NTH19 ODD12:ODD19 OMZ12:OMZ19 OWV12:OWV19 PGR12:PGR19 PQN12:PQN19 QAJ12:QAJ19 QKF12:QKF19 QUB12:QUB19 RDX12:RDX19 RNT12:RNT19 RXP12:RXP19 SHL12:SHL19 SRH12:SRH19 TBD12:TBD19 TKZ12:TKZ19 TUV12:TUV19 UER12:UER19 UON12:UON19 UYJ12:UYJ19 VIF12:VIF19 VSB12:VSB19 WBX12:WBX19 WLT12:WLT19 WVP12:WVP19 H65496:H65555 JD65496:JD65555 SZ65496:SZ65555 ACV65496:ACV65555 AMR65496:AMR65555 AWN65496:AWN65555 BGJ65496:BGJ65555 BQF65496:BQF65555 CAB65496:CAB65555 CJX65496:CJX65555 CTT65496:CTT65555 DDP65496:DDP65555 DNL65496:DNL65555 DXH65496:DXH65555 EHD65496:EHD65555 EQZ65496:EQZ65555 FAV65496:FAV65555 FKR65496:FKR65555 FUN65496:FUN65555 GEJ65496:GEJ65555 GOF65496:GOF65555 GYB65496:GYB65555 HHX65496:HHX65555 HRT65496:HRT65555 IBP65496:IBP65555 ILL65496:ILL65555 IVH65496:IVH65555 JFD65496:JFD65555 JOZ65496:JOZ65555 JYV65496:JYV65555 KIR65496:KIR65555 KSN65496:KSN65555 LCJ65496:LCJ65555 LMF65496:LMF65555 LWB65496:LWB65555 MFX65496:MFX65555 MPT65496:MPT65555 MZP65496:MZP65555 NJL65496:NJL65555 NTH65496:NTH65555 ODD65496:ODD65555 OMZ65496:OMZ65555 OWV65496:OWV65555 PGR65496:PGR65555 PQN65496:PQN65555 QAJ65496:QAJ65555 QKF65496:QKF65555 QUB65496:QUB65555 RDX65496:RDX65555 RNT65496:RNT65555 RXP65496:RXP65555 SHL65496:SHL65555 SRH65496:SRH65555 TBD65496:TBD65555 TKZ65496:TKZ65555 TUV65496:TUV65555 UER65496:UER65555 UON65496:UON65555 UYJ65496:UYJ65555 VIF65496:VIF65555 VSB65496:VSB65555 WBX65496:WBX65555 WLT65496:WLT65555 WVP65496:WVP65555 H131032:H131091 JD131032:JD131091 SZ131032:SZ131091 ACV131032:ACV131091 AMR131032:AMR131091 AWN131032:AWN131091 BGJ131032:BGJ131091 BQF131032:BQF131091 CAB131032:CAB131091 CJX131032:CJX131091 CTT131032:CTT131091 DDP131032:DDP131091 DNL131032:DNL131091 DXH131032:DXH131091 EHD131032:EHD131091 EQZ131032:EQZ131091 FAV131032:FAV131091 FKR131032:FKR131091 FUN131032:FUN131091 GEJ131032:GEJ131091 GOF131032:GOF131091 GYB131032:GYB131091 HHX131032:HHX131091 HRT131032:HRT131091 IBP131032:IBP131091 ILL131032:ILL131091 IVH131032:IVH131091 JFD131032:JFD131091 JOZ131032:JOZ131091 JYV131032:JYV131091 KIR131032:KIR131091 KSN131032:KSN131091 LCJ131032:LCJ131091 LMF131032:LMF131091 LWB131032:LWB131091 MFX131032:MFX131091 MPT131032:MPT131091 MZP131032:MZP131091 NJL131032:NJL131091 NTH131032:NTH131091 ODD131032:ODD131091 OMZ131032:OMZ131091 OWV131032:OWV131091 PGR131032:PGR131091 PQN131032:PQN131091 QAJ131032:QAJ131091 QKF131032:QKF131091 QUB131032:QUB131091 RDX131032:RDX131091 RNT131032:RNT131091 RXP131032:RXP131091 SHL131032:SHL131091 SRH131032:SRH131091 TBD131032:TBD131091 TKZ131032:TKZ131091 TUV131032:TUV131091 UER131032:UER131091 UON131032:UON131091 UYJ131032:UYJ131091 VIF131032:VIF131091 VSB131032:VSB131091 WBX131032:WBX131091 WLT131032:WLT131091 WVP131032:WVP131091 H196568:H196627 JD196568:JD196627 SZ196568:SZ196627 ACV196568:ACV196627 AMR196568:AMR196627 AWN196568:AWN196627 BGJ196568:BGJ196627 BQF196568:BQF196627 CAB196568:CAB196627 CJX196568:CJX196627 CTT196568:CTT196627 DDP196568:DDP196627 DNL196568:DNL196627 DXH196568:DXH196627 EHD196568:EHD196627 EQZ196568:EQZ196627 FAV196568:FAV196627 FKR196568:FKR196627 FUN196568:FUN196627 GEJ196568:GEJ196627 GOF196568:GOF196627 GYB196568:GYB196627 HHX196568:HHX196627 HRT196568:HRT196627 IBP196568:IBP196627 ILL196568:ILL196627 IVH196568:IVH196627 JFD196568:JFD196627 JOZ196568:JOZ196627 JYV196568:JYV196627 KIR196568:KIR196627 KSN196568:KSN196627 LCJ196568:LCJ196627 LMF196568:LMF196627 LWB196568:LWB196627 MFX196568:MFX196627 MPT196568:MPT196627 MZP196568:MZP196627 NJL196568:NJL196627 NTH196568:NTH196627 ODD196568:ODD196627 OMZ196568:OMZ196627 OWV196568:OWV196627 PGR196568:PGR196627 PQN196568:PQN196627 QAJ196568:QAJ196627 QKF196568:QKF196627 QUB196568:QUB196627 RDX196568:RDX196627 RNT196568:RNT196627 RXP196568:RXP196627 SHL196568:SHL196627 SRH196568:SRH196627 TBD196568:TBD196627 TKZ196568:TKZ196627 TUV196568:TUV196627 UER196568:UER196627 UON196568:UON196627 UYJ196568:UYJ196627 VIF196568:VIF196627 VSB196568:VSB196627 WBX196568:WBX196627 WLT196568:WLT196627 WVP196568:WVP196627 H262104:H262163 JD262104:JD262163 SZ262104:SZ262163 ACV262104:ACV262163 AMR262104:AMR262163 AWN262104:AWN262163 BGJ262104:BGJ262163 BQF262104:BQF262163 CAB262104:CAB262163 CJX262104:CJX262163 CTT262104:CTT262163 DDP262104:DDP262163 DNL262104:DNL262163 DXH262104:DXH262163 EHD262104:EHD262163 EQZ262104:EQZ262163 FAV262104:FAV262163 FKR262104:FKR262163 FUN262104:FUN262163 GEJ262104:GEJ262163 GOF262104:GOF262163 GYB262104:GYB262163 HHX262104:HHX262163 HRT262104:HRT262163 IBP262104:IBP262163 ILL262104:ILL262163 IVH262104:IVH262163 JFD262104:JFD262163 JOZ262104:JOZ262163 JYV262104:JYV262163 KIR262104:KIR262163 KSN262104:KSN262163 LCJ262104:LCJ262163 LMF262104:LMF262163 LWB262104:LWB262163 MFX262104:MFX262163 MPT262104:MPT262163 MZP262104:MZP262163 NJL262104:NJL262163 NTH262104:NTH262163 ODD262104:ODD262163 OMZ262104:OMZ262163 OWV262104:OWV262163 PGR262104:PGR262163 PQN262104:PQN262163 QAJ262104:QAJ262163 QKF262104:QKF262163 QUB262104:QUB262163 RDX262104:RDX262163 RNT262104:RNT262163 RXP262104:RXP262163 SHL262104:SHL262163 SRH262104:SRH262163 TBD262104:TBD262163 TKZ262104:TKZ262163 TUV262104:TUV262163 UER262104:UER262163 UON262104:UON262163 UYJ262104:UYJ262163 VIF262104:VIF262163 VSB262104:VSB262163 WBX262104:WBX262163 WLT262104:WLT262163 WVP262104:WVP262163 H327640:H327699 JD327640:JD327699 SZ327640:SZ327699 ACV327640:ACV327699 AMR327640:AMR327699 AWN327640:AWN327699 BGJ327640:BGJ327699 BQF327640:BQF327699 CAB327640:CAB327699 CJX327640:CJX327699 CTT327640:CTT327699 DDP327640:DDP327699 DNL327640:DNL327699 DXH327640:DXH327699 EHD327640:EHD327699 EQZ327640:EQZ327699 FAV327640:FAV327699 FKR327640:FKR327699 FUN327640:FUN327699 GEJ327640:GEJ327699 GOF327640:GOF327699 GYB327640:GYB327699 HHX327640:HHX327699 HRT327640:HRT327699 IBP327640:IBP327699 ILL327640:ILL327699 IVH327640:IVH327699 JFD327640:JFD327699 JOZ327640:JOZ327699 JYV327640:JYV327699 KIR327640:KIR327699 KSN327640:KSN327699 LCJ327640:LCJ327699 LMF327640:LMF327699 LWB327640:LWB327699 MFX327640:MFX327699 MPT327640:MPT327699 MZP327640:MZP327699 NJL327640:NJL327699 NTH327640:NTH327699 ODD327640:ODD327699 OMZ327640:OMZ327699 OWV327640:OWV327699 PGR327640:PGR327699 PQN327640:PQN327699 QAJ327640:QAJ327699 QKF327640:QKF327699 QUB327640:QUB327699 RDX327640:RDX327699 RNT327640:RNT327699 RXP327640:RXP327699 SHL327640:SHL327699 SRH327640:SRH327699 TBD327640:TBD327699 TKZ327640:TKZ327699 TUV327640:TUV327699 UER327640:UER327699 UON327640:UON327699 UYJ327640:UYJ327699 VIF327640:VIF327699 VSB327640:VSB327699 WBX327640:WBX327699 WLT327640:WLT327699 WVP327640:WVP327699 H393176:H393235 JD393176:JD393235 SZ393176:SZ393235 ACV393176:ACV393235 AMR393176:AMR393235 AWN393176:AWN393235 BGJ393176:BGJ393235 BQF393176:BQF393235 CAB393176:CAB393235 CJX393176:CJX393235 CTT393176:CTT393235 DDP393176:DDP393235 DNL393176:DNL393235 DXH393176:DXH393235 EHD393176:EHD393235 EQZ393176:EQZ393235 FAV393176:FAV393235 FKR393176:FKR393235 FUN393176:FUN393235 GEJ393176:GEJ393235 GOF393176:GOF393235 GYB393176:GYB393235 HHX393176:HHX393235 HRT393176:HRT393235 IBP393176:IBP393235 ILL393176:ILL393235 IVH393176:IVH393235 JFD393176:JFD393235 JOZ393176:JOZ393235 JYV393176:JYV393235 KIR393176:KIR393235 KSN393176:KSN393235 LCJ393176:LCJ393235 LMF393176:LMF393235 LWB393176:LWB393235 MFX393176:MFX393235 MPT393176:MPT393235 MZP393176:MZP393235 NJL393176:NJL393235 NTH393176:NTH393235 ODD393176:ODD393235 OMZ393176:OMZ393235 OWV393176:OWV393235 PGR393176:PGR393235 PQN393176:PQN393235 QAJ393176:QAJ393235 QKF393176:QKF393235 QUB393176:QUB393235 RDX393176:RDX393235 RNT393176:RNT393235 RXP393176:RXP393235 SHL393176:SHL393235 SRH393176:SRH393235 TBD393176:TBD393235 TKZ393176:TKZ393235 TUV393176:TUV393235 UER393176:UER393235 UON393176:UON393235 UYJ393176:UYJ393235 VIF393176:VIF393235 VSB393176:VSB393235 WBX393176:WBX393235 WLT393176:WLT393235 WVP393176:WVP393235 H458712:H458771 JD458712:JD458771 SZ458712:SZ458771 ACV458712:ACV458771 AMR458712:AMR458771 AWN458712:AWN458771 BGJ458712:BGJ458771 BQF458712:BQF458771 CAB458712:CAB458771 CJX458712:CJX458771 CTT458712:CTT458771 DDP458712:DDP458771 DNL458712:DNL458771 DXH458712:DXH458771 EHD458712:EHD458771 EQZ458712:EQZ458771 FAV458712:FAV458771 FKR458712:FKR458771 FUN458712:FUN458771 GEJ458712:GEJ458771 GOF458712:GOF458771 GYB458712:GYB458771 HHX458712:HHX458771 HRT458712:HRT458771 IBP458712:IBP458771 ILL458712:ILL458771 IVH458712:IVH458771 JFD458712:JFD458771 JOZ458712:JOZ458771 JYV458712:JYV458771 KIR458712:KIR458771 KSN458712:KSN458771 LCJ458712:LCJ458771 LMF458712:LMF458771 LWB458712:LWB458771 MFX458712:MFX458771 MPT458712:MPT458771 MZP458712:MZP458771 NJL458712:NJL458771 NTH458712:NTH458771 ODD458712:ODD458771 OMZ458712:OMZ458771 OWV458712:OWV458771 PGR458712:PGR458771 PQN458712:PQN458771 QAJ458712:QAJ458771 QKF458712:QKF458771 QUB458712:QUB458771 RDX458712:RDX458771 RNT458712:RNT458771 RXP458712:RXP458771 SHL458712:SHL458771 SRH458712:SRH458771 TBD458712:TBD458771 TKZ458712:TKZ458771 TUV458712:TUV458771 UER458712:UER458771 UON458712:UON458771 UYJ458712:UYJ458771 VIF458712:VIF458771 VSB458712:VSB458771 WBX458712:WBX458771 WLT458712:WLT458771 WVP458712:WVP458771 H524248:H524307 JD524248:JD524307 SZ524248:SZ524307 ACV524248:ACV524307 AMR524248:AMR524307 AWN524248:AWN524307 BGJ524248:BGJ524307 BQF524248:BQF524307 CAB524248:CAB524307 CJX524248:CJX524307 CTT524248:CTT524307 DDP524248:DDP524307 DNL524248:DNL524307 DXH524248:DXH524307 EHD524248:EHD524307 EQZ524248:EQZ524307 FAV524248:FAV524307 FKR524248:FKR524307 FUN524248:FUN524307 GEJ524248:GEJ524307 GOF524248:GOF524307 GYB524248:GYB524307 HHX524248:HHX524307 HRT524248:HRT524307 IBP524248:IBP524307 ILL524248:ILL524307 IVH524248:IVH524307 JFD524248:JFD524307 JOZ524248:JOZ524307 JYV524248:JYV524307 KIR524248:KIR524307 KSN524248:KSN524307 LCJ524248:LCJ524307 LMF524248:LMF524307 LWB524248:LWB524307 MFX524248:MFX524307 MPT524248:MPT524307 MZP524248:MZP524307 NJL524248:NJL524307 NTH524248:NTH524307 ODD524248:ODD524307 OMZ524248:OMZ524307 OWV524248:OWV524307 PGR524248:PGR524307 PQN524248:PQN524307 QAJ524248:QAJ524307 QKF524248:QKF524307 QUB524248:QUB524307 RDX524248:RDX524307 RNT524248:RNT524307 RXP524248:RXP524307 SHL524248:SHL524307 SRH524248:SRH524307 TBD524248:TBD524307 TKZ524248:TKZ524307 TUV524248:TUV524307 UER524248:UER524307 UON524248:UON524307 UYJ524248:UYJ524307 VIF524248:VIF524307 VSB524248:VSB524307 WBX524248:WBX524307 WLT524248:WLT524307 WVP524248:WVP524307 H589784:H589843 JD589784:JD589843 SZ589784:SZ589843 ACV589784:ACV589843 AMR589784:AMR589843 AWN589784:AWN589843 BGJ589784:BGJ589843 BQF589784:BQF589843 CAB589784:CAB589843 CJX589784:CJX589843 CTT589784:CTT589843 DDP589784:DDP589843 DNL589784:DNL589843 DXH589784:DXH589843 EHD589784:EHD589843 EQZ589784:EQZ589843 FAV589784:FAV589843 FKR589784:FKR589843 FUN589784:FUN589843 GEJ589784:GEJ589843 GOF589784:GOF589843 GYB589784:GYB589843 HHX589784:HHX589843 HRT589784:HRT589843 IBP589784:IBP589843 ILL589784:ILL589843 IVH589784:IVH589843 JFD589784:JFD589843 JOZ589784:JOZ589843 JYV589784:JYV589843 KIR589784:KIR589843 KSN589784:KSN589843 LCJ589784:LCJ589843 LMF589784:LMF589843 LWB589784:LWB589843 MFX589784:MFX589843 MPT589784:MPT589843 MZP589784:MZP589843 NJL589784:NJL589843 NTH589784:NTH589843 ODD589784:ODD589843 OMZ589784:OMZ589843 OWV589784:OWV589843 PGR589784:PGR589843 PQN589784:PQN589843 QAJ589784:QAJ589843 QKF589784:QKF589843 QUB589784:QUB589843 RDX589784:RDX589843 RNT589784:RNT589843 RXP589784:RXP589843 SHL589784:SHL589843 SRH589784:SRH589843 TBD589784:TBD589843 TKZ589784:TKZ589843 TUV589784:TUV589843 UER589784:UER589843 UON589784:UON589843 UYJ589784:UYJ589843 VIF589784:VIF589843 VSB589784:VSB589843 WBX589784:WBX589843 WLT589784:WLT589843 WVP589784:WVP589843 H655320:H655379 JD655320:JD655379 SZ655320:SZ655379 ACV655320:ACV655379 AMR655320:AMR655379 AWN655320:AWN655379 BGJ655320:BGJ655379 BQF655320:BQF655379 CAB655320:CAB655379 CJX655320:CJX655379 CTT655320:CTT655379 DDP655320:DDP655379 DNL655320:DNL655379 DXH655320:DXH655379 EHD655320:EHD655379 EQZ655320:EQZ655379 FAV655320:FAV655379 FKR655320:FKR655379 FUN655320:FUN655379 GEJ655320:GEJ655379 GOF655320:GOF655379 GYB655320:GYB655379 HHX655320:HHX655379 HRT655320:HRT655379 IBP655320:IBP655379 ILL655320:ILL655379 IVH655320:IVH655379 JFD655320:JFD655379 JOZ655320:JOZ655379 JYV655320:JYV655379 KIR655320:KIR655379 KSN655320:KSN655379 LCJ655320:LCJ655379 LMF655320:LMF655379 LWB655320:LWB655379 MFX655320:MFX655379 MPT655320:MPT655379 MZP655320:MZP655379 NJL655320:NJL655379 NTH655320:NTH655379 ODD655320:ODD655379 OMZ655320:OMZ655379 OWV655320:OWV655379 PGR655320:PGR655379 PQN655320:PQN655379 QAJ655320:QAJ655379 QKF655320:QKF655379 QUB655320:QUB655379 RDX655320:RDX655379 RNT655320:RNT655379 RXP655320:RXP655379 SHL655320:SHL655379 SRH655320:SRH655379 TBD655320:TBD655379 TKZ655320:TKZ655379 TUV655320:TUV655379 UER655320:UER655379 UON655320:UON655379 UYJ655320:UYJ655379 VIF655320:VIF655379 VSB655320:VSB655379 WBX655320:WBX655379 WLT655320:WLT655379 WVP655320:WVP655379 H720856:H720915 JD720856:JD720915 SZ720856:SZ720915 ACV720856:ACV720915 AMR720856:AMR720915 AWN720856:AWN720915 BGJ720856:BGJ720915 BQF720856:BQF720915 CAB720856:CAB720915 CJX720856:CJX720915 CTT720856:CTT720915 DDP720856:DDP720915 DNL720856:DNL720915 DXH720856:DXH720915 EHD720856:EHD720915 EQZ720856:EQZ720915 FAV720856:FAV720915 FKR720856:FKR720915 FUN720856:FUN720915 GEJ720856:GEJ720915 GOF720856:GOF720915 GYB720856:GYB720915 HHX720856:HHX720915 HRT720856:HRT720915 IBP720856:IBP720915 ILL720856:ILL720915 IVH720856:IVH720915 JFD720856:JFD720915 JOZ720856:JOZ720915 JYV720856:JYV720915 KIR720856:KIR720915 KSN720856:KSN720915 LCJ720856:LCJ720915 LMF720856:LMF720915 LWB720856:LWB720915 MFX720856:MFX720915 MPT720856:MPT720915 MZP720856:MZP720915 NJL720856:NJL720915 NTH720856:NTH720915 ODD720856:ODD720915 OMZ720856:OMZ720915 OWV720856:OWV720915 PGR720856:PGR720915 PQN720856:PQN720915 QAJ720856:QAJ720915 QKF720856:QKF720915 QUB720856:QUB720915 RDX720856:RDX720915 RNT720856:RNT720915 RXP720856:RXP720915 SHL720856:SHL720915 SRH720856:SRH720915 TBD720856:TBD720915 TKZ720856:TKZ720915 TUV720856:TUV720915 UER720856:UER720915 UON720856:UON720915 UYJ720856:UYJ720915 VIF720856:VIF720915 VSB720856:VSB720915 WBX720856:WBX720915 WLT720856:WLT720915 WVP720856:WVP720915 H786392:H786451 JD786392:JD786451 SZ786392:SZ786451 ACV786392:ACV786451 AMR786392:AMR786451 AWN786392:AWN786451 BGJ786392:BGJ786451 BQF786392:BQF786451 CAB786392:CAB786451 CJX786392:CJX786451 CTT786392:CTT786451 DDP786392:DDP786451 DNL786392:DNL786451 DXH786392:DXH786451 EHD786392:EHD786451 EQZ786392:EQZ786451 FAV786392:FAV786451 FKR786392:FKR786451 FUN786392:FUN786451 GEJ786392:GEJ786451 GOF786392:GOF786451 GYB786392:GYB786451 HHX786392:HHX786451 HRT786392:HRT786451 IBP786392:IBP786451 ILL786392:ILL786451 IVH786392:IVH786451 JFD786392:JFD786451 JOZ786392:JOZ786451 JYV786392:JYV786451 KIR786392:KIR786451 KSN786392:KSN786451 LCJ786392:LCJ786451 LMF786392:LMF786451 LWB786392:LWB786451 MFX786392:MFX786451 MPT786392:MPT786451 MZP786392:MZP786451 NJL786392:NJL786451 NTH786392:NTH786451 ODD786392:ODD786451 OMZ786392:OMZ786451 OWV786392:OWV786451 PGR786392:PGR786451 PQN786392:PQN786451 QAJ786392:QAJ786451 QKF786392:QKF786451 QUB786392:QUB786451 RDX786392:RDX786451 RNT786392:RNT786451 RXP786392:RXP786451 SHL786392:SHL786451 SRH786392:SRH786451 TBD786392:TBD786451 TKZ786392:TKZ786451 TUV786392:TUV786451 UER786392:UER786451 UON786392:UON786451 UYJ786392:UYJ786451 VIF786392:VIF786451 VSB786392:VSB786451 WBX786392:WBX786451 WLT786392:WLT786451 WVP786392:WVP786451 H851928:H851987 JD851928:JD851987 SZ851928:SZ851987 ACV851928:ACV851987 AMR851928:AMR851987 AWN851928:AWN851987 BGJ851928:BGJ851987 BQF851928:BQF851987 CAB851928:CAB851987 CJX851928:CJX851987 CTT851928:CTT851987 DDP851928:DDP851987 DNL851928:DNL851987 DXH851928:DXH851987 EHD851928:EHD851987 EQZ851928:EQZ851987 FAV851928:FAV851987 FKR851928:FKR851987 FUN851928:FUN851987 GEJ851928:GEJ851987 GOF851928:GOF851987 GYB851928:GYB851987 HHX851928:HHX851987 HRT851928:HRT851987 IBP851928:IBP851987 ILL851928:ILL851987 IVH851928:IVH851987 JFD851928:JFD851987 JOZ851928:JOZ851987 JYV851928:JYV851987 KIR851928:KIR851987 KSN851928:KSN851987 LCJ851928:LCJ851987 LMF851928:LMF851987 LWB851928:LWB851987 MFX851928:MFX851987 MPT851928:MPT851987 MZP851928:MZP851987 NJL851928:NJL851987 NTH851928:NTH851987 ODD851928:ODD851987 OMZ851928:OMZ851987 OWV851928:OWV851987 PGR851928:PGR851987 PQN851928:PQN851987 QAJ851928:QAJ851987 QKF851928:QKF851987 QUB851928:QUB851987 RDX851928:RDX851987 RNT851928:RNT851987 RXP851928:RXP851987 SHL851928:SHL851987 SRH851928:SRH851987 TBD851928:TBD851987 TKZ851928:TKZ851987 TUV851928:TUV851987 UER851928:UER851987 UON851928:UON851987 UYJ851928:UYJ851987 VIF851928:VIF851987 VSB851928:VSB851987 WBX851928:WBX851987 WLT851928:WLT851987 WVP851928:WVP851987 H917464:H917523 JD917464:JD917523 SZ917464:SZ917523 ACV917464:ACV917523 AMR917464:AMR917523 AWN917464:AWN917523 BGJ917464:BGJ917523 BQF917464:BQF917523 CAB917464:CAB917523 CJX917464:CJX917523 CTT917464:CTT917523 DDP917464:DDP917523 DNL917464:DNL917523 DXH917464:DXH917523 EHD917464:EHD917523 EQZ917464:EQZ917523 FAV917464:FAV917523 FKR917464:FKR917523 FUN917464:FUN917523 GEJ917464:GEJ917523 GOF917464:GOF917523 GYB917464:GYB917523 HHX917464:HHX917523 HRT917464:HRT917523 IBP917464:IBP917523 ILL917464:ILL917523 IVH917464:IVH917523 JFD917464:JFD917523 JOZ917464:JOZ917523 JYV917464:JYV917523 KIR917464:KIR917523 KSN917464:KSN917523 LCJ917464:LCJ917523 LMF917464:LMF917523 LWB917464:LWB917523 MFX917464:MFX917523 MPT917464:MPT917523 MZP917464:MZP917523 NJL917464:NJL917523 NTH917464:NTH917523 ODD917464:ODD917523 OMZ917464:OMZ917523 OWV917464:OWV917523 PGR917464:PGR917523 PQN917464:PQN917523 QAJ917464:QAJ917523 QKF917464:QKF917523 QUB917464:QUB917523 RDX917464:RDX917523 RNT917464:RNT917523 RXP917464:RXP917523 SHL917464:SHL917523 SRH917464:SRH917523 TBD917464:TBD917523 TKZ917464:TKZ917523 TUV917464:TUV917523 UER917464:UER917523 UON917464:UON917523 UYJ917464:UYJ917523 VIF917464:VIF917523 VSB917464:VSB917523 WBX917464:WBX917523 WLT917464:WLT917523 WVP917464:WVP917523 H983000:H983059 JD983000:JD983059 SZ983000:SZ983059 ACV983000:ACV983059 AMR983000:AMR983059 AWN983000:AWN983059 BGJ983000:BGJ983059 BQF983000:BQF983059 CAB983000:CAB983059 CJX983000:CJX983059 CTT983000:CTT983059 DDP983000:DDP983059 DNL983000:DNL983059 DXH983000:DXH983059 EHD983000:EHD983059 EQZ983000:EQZ983059 FAV983000:FAV983059 FKR983000:FKR983059 FUN983000:FUN983059 GEJ983000:GEJ983059 GOF983000:GOF983059 GYB983000:GYB983059 HHX983000:HHX983059 HRT983000:HRT983059 IBP983000:IBP983059 ILL983000:ILL983059 IVH983000:IVH983059 JFD983000:JFD983059 JOZ983000:JOZ983059 JYV983000:JYV983059 KIR983000:KIR983059 KSN983000:KSN983059 LCJ983000:LCJ983059 LMF983000:LMF983059 LWB983000:LWB983059 MFX983000:MFX983059 MPT983000:MPT983059 MZP983000:MZP983059 NJL983000:NJL983059 NTH983000:NTH983059 ODD983000:ODD983059 OMZ983000:OMZ983059 OWV983000:OWV983059 PGR983000:PGR983059 PQN983000:PQN983059 QAJ983000:QAJ983059 QKF983000:QKF983059 QUB983000:QUB983059 RDX983000:RDX983059 RNT983000:RNT983059 RXP983000:RXP983059 SHL983000:SHL983059 SRH983000:SRH983059 TBD983000:TBD983059 TKZ983000:TKZ983059 TUV983000:TUV983059 UER983000:UER983059 UON983000:UON983059 UYJ983000:UYJ983059 VIF983000:VIF983059 VSB983000:VSB983059 WBX983000:WBX983059 WLT983000:WLT983059" xr:uid="{A0658BF2-9A3B-4AB3-AC47-2D420ABF7330}">
      <formula1>IMPACTO</formula1>
    </dataValidation>
  </dataValidations>
  <pageMargins left="0.511811024" right="0.511811024" top="0.78740157499999996" bottom="0.78740157499999996" header="0.31496062000000002" footer="0.31496062000000002"/>
  <ignoredErrors>
    <ignoredError sqref="B14" evalError="1"/>
  </ignoredErrors>
  <drawing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0" operator="containsText" id="{50E0A5C6-FC19-4719-AC86-6233F3C21B0F}">
            <xm:f>NOT(ISERROR(SEARCH(Escalas!$J$10,J12)))</xm:f>
            <xm:f>Escalas!$J$10</xm:f>
            <x14:dxf>
              <fill>
                <patternFill>
                  <bgColor rgb="FF92D050"/>
                </patternFill>
              </fill>
            </x14:dxf>
          </x14:cfRule>
          <x14:cfRule type="containsText" priority="73" operator="containsText" id="{A47FFE01-24DE-4C44-8265-2A4EB5892B37}">
            <xm:f>NOT(ISERROR(SEARCH(Escalas!$J$13,J12)))</xm:f>
            <xm:f>Escalas!$J$13</xm:f>
            <x14:dxf>
              <fill>
                <patternFill>
                  <bgColor rgb="FFFF0000"/>
                </patternFill>
              </fill>
            </x14:dxf>
          </x14:cfRule>
          <xm:sqref>J12:J19</xm:sqref>
        </x14:conditionalFormatting>
        <x14:conditionalFormatting xmlns:xm="http://schemas.microsoft.com/office/excel/2006/main">
          <x14:cfRule type="containsText" priority="1" operator="containsText" id="{FC9784E0-4C61-471B-B887-56DF29B072B9}">
            <xm:f>NOT(ISERROR(SEARCH(Escalas!$J$10,N12)))</xm:f>
            <xm:f>Escalas!$J$10</xm:f>
            <x14:dxf>
              <fill>
                <patternFill>
                  <bgColor rgb="FF92D050"/>
                </patternFill>
              </fill>
            </x14:dxf>
          </x14:cfRule>
          <x14:cfRule type="containsText" priority="2" operator="containsText" id="{4CCD430D-773D-4457-980F-E0B3F1A4F8EF}">
            <xm:f>NOT(ISERROR(SEARCH(Escalas!$J$13,N12)))</xm:f>
            <xm:f>Escalas!$J$13</xm:f>
            <x14:dxf>
              <fill>
                <patternFill>
                  <bgColor rgb="FFFF0000"/>
                </patternFill>
              </fill>
            </x14:dxf>
          </x14:cfRule>
          <xm:sqref>N12:N19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0E8B08D-51C4-4F1E-B406-B6411EED6A6C}">
          <x14:formula1>
            <xm:f>Escalas!$N$22:$N$27</xm:f>
          </x14:formula1>
          <xm:sqref>L12:L19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9EEF6-7EBD-4083-872F-595F2E574C93}">
  <sheetPr codeName="Planilha4"/>
  <dimension ref="A4:Z20"/>
  <sheetViews>
    <sheetView showGridLines="0" topLeftCell="C5" zoomScale="80" zoomScaleNormal="80" workbookViewId="0">
      <selection activeCell="C13" sqref="C13"/>
    </sheetView>
  </sheetViews>
  <sheetFormatPr defaultRowHeight="15" outlineLevelCol="1" x14ac:dyDescent="0.25"/>
  <cols>
    <col min="1" max="2" width="0" style="44" hidden="1" customWidth="1"/>
    <col min="3" max="3" width="7.140625" style="44" customWidth="1"/>
    <col min="4" max="4" width="41.85546875" style="44" customWidth="1"/>
    <col min="5" max="5" width="91.7109375" style="121" customWidth="1"/>
    <col min="6" max="6" width="21.5703125" style="44" hidden="1" customWidth="1" outlineLevel="1"/>
    <col min="7" max="7" width="11" style="44" hidden="1" customWidth="1" outlineLevel="1"/>
    <col min="8" max="8" width="14.7109375" style="44" hidden="1" customWidth="1" outlineLevel="1"/>
    <col min="9" max="9" width="11" style="44" hidden="1" customWidth="1" outlineLevel="1"/>
    <col min="10" max="10" width="16.85546875" style="44" hidden="1" customWidth="1" outlineLevel="1"/>
    <col min="11" max="11" width="14.7109375" style="44" hidden="1" customWidth="1" outlineLevel="1"/>
    <col min="12" max="12" width="14.85546875" style="44" hidden="1" customWidth="1" outlineLevel="1"/>
    <col min="13" max="13" width="13" style="44" hidden="1" customWidth="1" outlineLevel="1"/>
    <col min="14" max="14" width="15.28515625" style="44" bestFit="1" customWidth="1" collapsed="1"/>
    <col min="15" max="15" width="9.140625" style="44"/>
    <col min="16" max="16" width="22.5703125" style="44" customWidth="1"/>
    <col min="17" max="17" width="35.7109375" style="44" customWidth="1"/>
    <col min="18" max="18" width="25.140625" style="44" customWidth="1"/>
    <col min="19" max="19" width="22.5703125" style="44" customWidth="1"/>
    <col min="20" max="20" width="9.140625" style="44"/>
    <col min="21" max="21" width="19.85546875" style="44" customWidth="1"/>
    <col min="22" max="25" width="9.140625" style="44"/>
    <col min="26" max="26" width="51.85546875" style="44" customWidth="1"/>
    <col min="27" max="259" width="9.140625" style="44"/>
    <col min="260" max="260" width="7.140625" style="44" customWidth="1"/>
    <col min="261" max="261" width="15.140625" style="44" customWidth="1"/>
    <col min="262" max="262" width="91.7109375" style="44" customWidth="1"/>
    <col min="263" max="263" width="14.7109375" style="44" customWidth="1"/>
    <col min="264" max="264" width="10.7109375" style="44" customWidth="1"/>
    <col min="265" max="265" width="14.7109375" style="44" customWidth="1"/>
    <col min="266" max="266" width="10.7109375" style="44" customWidth="1"/>
    <col min="267" max="267" width="16.85546875" style="44" customWidth="1"/>
    <col min="268" max="268" width="14.7109375" style="44" customWidth="1"/>
    <col min="269" max="269" width="14.85546875" style="44" customWidth="1"/>
    <col min="270" max="270" width="11.85546875" style="44" customWidth="1"/>
    <col min="271" max="271" width="13" style="44" bestFit="1" customWidth="1"/>
    <col min="272" max="515" width="9.140625" style="44"/>
    <col min="516" max="516" width="7.140625" style="44" customWidth="1"/>
    <col min="517" max="517" width="15.140625" style="44" customWidth="1"/>
    <col min="518" max="518" width="91.7109375" style="44" customWidth="1"/>
    <col min="519" max="519" width="14.7109375" style="44" customWidth="1"/>
    <col min="520" max="520" width="10.7109375" style="44" customWidth="1"/>
    <col min="521" max="521" width="14.7109375" style="44" customWidth="1"/>
    <col min="522" max="522" width="10.7109375" style="44" customWidth="1"/>
    <col min="523" max="523" width="16.85546875" style="44" customWidth="1"/>
    <col min="524" max="524" width="14.7109375" style="44" customWidth="1"/>
    <col min="525" max="525" width="14.85546875" style="44" customWidth="1"/>
    <col min="526" max="526" width="11.85546875" style="44" customWidth="1"/>
    <col min="527" max="527" width="13" style="44" bestFit="1" customWidth="1"/>
    <col min="528" max="771" width="9.140625" style="44"/>
    <col min="772" max="772" width="7.140625" style="44" customWidth="1"/>
    <col min="773" max="773" width="15.140625" style="44" customWidth="1"/>
    <col min="774" max="774" width="91.7109375" style="44" customWidth="1"/>
    <col min="775" max="775" width="14.7109375" style="44" customWidth="1"/>
    <col min="776" max="776" width="10.7109375" style="44" customWidth="1"/>
    <col min="777" max="777" width="14.7109375" style="44" customWidth="1"/>
    <col min="778" max="778" width="10.7109375" style="44" customWidth="1"/>
    <col min="779" max="779" width="16.85546875" style="44" customWidth="1"/>
    <col min="780" max="780" width="14.7109375" style="44" customWidth="1"/>
    <col min="781" max="781" width="14.85546875" style="44" customWidth="1"/>
    <col min="782" max="782" width="11.85546875" style="44" customWidth="1"/>
    <col min="783" max="783" width="13" style="44" bestFit="1" customWidth="1"/>
    <col min="784" max="1027" width="9.140625" style="44"/>
    <col min="1028" max="1028" width="7.140625" style="44" customWidth="1"/>
    <col min="1029" max="1029" width="15.140625" style="44" customWidth="1"/>
    <col min="1030" max="1030" width="91.7109375" style="44" customWidth="1"/>
    <col min="1031" max="1031" width="14.7109375" style="44" customWidth="1"/>
    <col min="1032" max="1032" width="10.7109375" style="44" customWidth="1"/>
    <col min="1033" max="1033" width="14.7109375" style="44" customWidth="1"/>
    <col min="1034" max="1034" width="10.7109375" style="44" customWidth="1"/>
    <col min="1035" max="1035" width="16.85546875" style="44" customWidth="1"/>
    <col min="1036" max="1036" width="14.7109375" style="44" customWidth="1"/>
    <col min="1037" max="1037" width="14.85546875" style="44" customWidth="1"/>
    <col min="1038" max="1038" width="11.85546875" style="44" customWidth="1"/>
    <col min="1039" max="1039" width="13" style="44" bestFit="1" customWidth="1"/>
    <col min="1040" max="1283" width="9.140625" style="44"/>
    <col min="1284" max="1284" width="7.140625" style="44" customWidth="1"/>
    <col min="1285" max="1285" width="15.140625" style="44" customWidth="1"/>
    <col min="1286" max="1286" width="91.7109375" style="44" customWidth="1"/>
    <col min="1287" max="1287" width="14.7109375" style="44" customWidth="1"/>
    <col min="1288" max="1288" width="10.7109375" style="44" customWidth="1"/>
    <col min="1289" max="1289" width="14.7109375" style="44" customWidth="1"/>
    <col min="1290" max="1290" width="10.7109375" style="44" customWidth="1"/>
    <col min="1291" max="1291" width="16.85546875" style="44" customWidth="1"/>
    <col min="1292" max="1292" width="14.7109375" style="44" customWidth="1"/>
    <col min="1293" max="1293" width="14.85546875" style="44" customWidth="1"/>
    <col min="1294" max="1294" width="11.85546875" style="44" customWidth="1"/>
    <col min="1295" max="1295" width="13" style="44" bestFit="1" customWidth="1"/>
    <col min="1296" max="1539" width="9.140625" style="44"/>
    <col min="1540" max="1540" width="7.140625" style="44" customWidth="1"/>
    <col min="1541" max="1541" width="15.140625" style="44" customWidth="1"/>
    <col min="1542" max="1542" width="91.7109375" style="44" customWidth="1"/>
    <col min="1543" max="1543" width="14.7109375" style="44" customWidth="1"/>
    <col min="1544" max="1544" width="10.7109375" style="44" customWidth="1"/>
    <col min="1545" max="1545" width="14.7109375" style="44" customWidth="1"/>
    <col min="1546" max="1546" width="10.7109375" style="44" customWidth="1"/>
    <col min="1547" max="1547" width="16.85546875" style="44" customWidth="1"/>
    <col min="1548" max="1548" width="14.7109375" style="44" customWidth="1"/>
    <col min="1549" max="1549" width="14.85546875" style="44" customWidth="1"/>
    <col min="1550" max="1550" width="11.85546875" style="44" customWidth="1"/>
    <col min="1551" max="1551" width="13" style="44" bestFit="1" customWidth="1"/>
    <col min="1552" max="1795" width="9.140625" style="44"/>
    <col min="1796" max="1796" width="7.140625" style="44" customWidth="1"/>
    <col min="1797" max="1797" width="15.140625" style="44" customWidth="1"/>
    <col min="1798" max="1798" width="91.7109375" style="44" customWidth="1"/>
    <col min="1799" max="1799" width="14.7109375" style="44" customWidth="1"/>
    <col min="1800" max="1800" width="10.7109375" style="44" customWidth="1"/>
    <col min="1801" max="1801" width="14.7109375" style="44" customWidth="1"/>
    <col min="1802" max="1802" width="10.7109375" style="44" customWidth="1"/>
    <col min="1803" max="1803" width="16.85546875" style="44" customWidth="1"/>
    <col min="1804" max="1804" width="14.7109375" style="44" customWidth="1"/>
    <col min="1805" max="1805" width="14.85546875" style="44" customWidth="1"/>
    <col min="1806" max="1806" width="11.85546875" style="44" customWidth="1"/>
    <col min="1807" max="1807" width="13" style="44" bestFit="1" customWidth="1"/>
    <col min="1808" max="2051" width="9.140625" style="44"/>
    <col min="2052" max="2052" width="7.140625" style="44" customWidth="1"/>
    <col min="2053" max="2053" width="15.140625" style="44" customWidth="1"/>
    <col min="2054" max="2054" width="91.7109375" style="44" customWidth="1"/>
    <col min="2055" max="2055" width="14.7109375" style="44" customWidth="1"/>
    <col min="2056" max="2056" width="10.7109375" style="44" customWidth="1"/>
    <col min="2057" max="2057" width="14.7109375" style="44" customWidth="1"/>
    <col min="2058" max="2058" width="10.7109375" style="44" customWidth="1"/>
    <col min="2059" max="2059" width="16.85546875" style="44" customWidth="1"/>
    <col min="2060" max="2060" width="14.7109375" style="44" customWidth="1"/>
    <col min="2061" max="2061" width="14.85546875" style="44" customWidth="1"/>
    <col min="2062" max="2062" width="11.85546875" style="44" customWidth="1"/>
    <col min="2063" max="2063" width="13" style="44" bestFit="1" customWidth="1"/>
    <col min="2064" max="2307" width="9.140625" style="44"/>
    <col min="2308" max="2308" width="7.140625" style="44" customWidth="1"/>
    <col min="2309" max="2309" width="15.140625" style="44" customWidth="1"/>
    <col min="2310" max="2310" width="91.7109375" style="44" customWidth="1"/>
    <col min="2311" max="2311" width="14.7109375" style="44" customWidth="1"/>
    <col min="2312" max="2312" width="10.7109375" style="44" customWidth="1"/>
    <col min="2313" max="2313" width="14.7109375" style="44" customWidth="1"/>
    <col min="2314" max="2314" width="10.7109375" style="44" customWidth="1"/>
    <col min="2315" max="2315" width="16.85546875" style="44" customWidth="1"/>
    <col min="2316" max="2316" width="14.7109375" style="44" customWidth="1"/>
    <col min="2317" max="2317" width="14.85546875" style="44" customWidth="1"/>
    <col min="2318" max="2318" width="11.85546875" style="44" customWidth="1"/>
    <col min="2319" max="2319" width="13" style="44" bestFit="1" customWidth="1"/>
    <col min="2320" max="2563" width="9.140625" style="44"/>
    <col min="2564" max="2564" width="7.140625" style="44" customWidth="1"/>
    <col min="2565" max="2565" width="15.140625" style="44" customWidth="1"/>
    <col min="2566" max="2566" width="91.7109375" style="44" customWidth="1"/>
    <col min="2567" max="2567" width="14.7109375" style="44" customWidth="1"/>
    <col min="2568" max="2568" width="10.7109375" style="44" customWidth="1"/>
    <col min="2569" max="2569" width="14.7109375" style="44" customWidth="1"/>
    <col min="2570" max="2570" width="10.7109375" style="44" customWidth="1"/>
    <col min="2571" max="2571" width="16.85546875" style="44" customWidth="1"/>
    <col min="2572" max="2572" width="14.7109375" style="44" customWidth="1"/>
    <col min="2573" max="2573" width="14.85546875" style="44" customWidth="1"/>
    <col min="2574" max="2574" width="11.85546875" style="44" customWidth="1"/>
    <col min="2575" max="2575" width="13" style="44" bestFit="1" customWidth="1"/>
    <col min="2576" max="2819" width="9.140625" style="44"/>
    <col min="2820" max="2820" width="7.140625" style="44" customWidth="1"/>
    <col min="2821" max="2821" width="15.140625" style="44" customWidth="1"/>
    <col min="2822" max="2822" width="91.7109375" style="44" customWidth="1"/>
    <col min="2823" max="2823" width="14.7109375" style="44" customWidth="1"/>
    <col min="2824" max="2824" width="10.7109375" style="44" customWidth="1"/>
    <col min="2825" max="2825" width="14.7109375" style="44" customWidth="1"/>
    <col min="2826" max="2826" width="10.7109375" style="44" customWidth="1"/>
    <col min="2827" max="2827" width="16.85546875" style="44" customWidth="1"/>
    <col min="2828" max="2828" width="14.7109375" style="44" customWidth="1"/>
    <col min="2829" max="2829" width="14.85546875" style="44" customWidth="1"/>
    <col min="2830" max="2830" width="11.85546875" style="44" customWidth="1"/>
    <col min="2831" max="2831" width="13" style="44" bestFit="1" customWidth="1"/>
    <col min="2832" max="3075" width="9.140625" style="44"/>
    <col min="3076" max="3076" width="7.140625" style="44" customWidth="1"/>
    <col min="3077" max="3077" width="15.140625" style="44" customWidth="1"/>
    <col min="3078" max="3078" width="91.7109375" style="44" customWidth="1"/>
    <col min="3079" max="3079" width="14.7109375" style="44" customWidth="1"/>
    <col min="3080" max="3080" width="10.7109375" style="44" customWidth="1"/>
    <col min="3081" max="3081" width="14.7109375" style="44" customWidth="1"/>
    <col min="3082" max="3082" width="10.7109375" style="44" customWidth="1"/>
    <col min="3083" max="3083" width="16.85546875" style="44" customWidth="1"/>
    <col min="3084" max="3084" width="14.7109375" style="44" customWidth="1"/>
    <col min="3085" max="3085" width="14.85546875" style="44" customWidth="1"/>
    <col min="3086" max="3086" width="11.85546875" style="44" customWidth="1"/>
    <col min="3087" max="3087" width="13" style="44" bestFit="1" customWidth="1"/>
    <col min="3088" max="3331" width="9.140625" style="44"/>
    <col min="3332" max="3332" width="7.140625" style="44" customWidth="1"/>
    <col min="3333" max="3333" width="15.140625" style="44" customWidth="1"/>
    <col min="3334" max="3334" width="91.7109375" style="44" customWidth="1"/>
    <col min="3335" max="3335" width="14.7109375" style="44" customWidth="1"/>
    <col min="3336" max="3336" width="10.7109375" style="44" customWidth="1"/>
    <col min="3337" max="3337" width="14.7109375" style="44" customWidth="1"/>
    <col min="3338" max="3338" width="10.7109375" style="44" customWidth="1"/>
    <col min="3339" max="3339" width="16.85546875" style="44" customWidth="1"/>
    <col min="3340" max="3340" width="14.7109375" style="44" customWidth="1"/>
    <col min="3341" max="3341" width="14.85546875" style="44" customWidth="1"/>
    <col min="3342" max="3342" width="11.85546875" style="44" customWidth="1"/>
    <col min="3343" max="3343" width="13" style="44" bestFit="1" customWidth="1"/>
    <col min="3344" max="3587" width="9.140625" style="44"/>
    <col min="3588" max="3588" width="7.140625" style="44" customWidth="1"/>
    <col min="3589" max="3589" width="15.140625" style="44" customWidth="1"/>
    <col min="3590" max="3590" width="91.7109375" style="44" customWidth="1"/>
    <col min="3591" max="3591" width="14.7109375" style="44" customWidth="1"/>
    <col min="3592" max="3592" width="10.7109375" style="44" customWidth="1"/>
    <col min="3593" max="3593" width="14.7109375" style="44" customWidth="1"/>
    <col min="3594" max="3594" width="10.7109375" style="44" customWidth="1"/>
    <col min="3595" max="3595" width="16.85546875" style="44" customWidth="1"/>
    <col min="3596" max="3596" width="14.7109375" style="44" customWidth="1"/>
    <col min="3597" max="3597" width="14.85546875" style="44" customWidth="1"/>
    <col min="3598" max="3598" width="11.85546875" style="44" customWidth="1"/>
    <col min="3599" max="3599" width="13" style="44" bestFit="1" customWidth="1"/>
    <col min="3600" max="3843" width="9.140625" style="44"/>
    <col min="3844" max="3844" width="7.140625" style="44" customWidth="1"/>
    <col min="3845" max="3845" width="15.140625" style="44" customWidth="1"/>
    <col min="3846" max="3846" width="91.7109375" style="44" customWidth="1"/>
    <col min="3847" max="3847" width="14.7109375" style="44" customWidth="1"/>
    <col min="3848" max="3848" width="10.7109375" style="44" customWidth="1"/>
    <col min="3849" max="3849" width="14.7109375" style="44" customWidth="1"/>
    <col min="3850" max="3850" width="10.7109375" style="44" customWidth="1"/>
    <col min="3851" max="3851" width="16.85546875" style="44" customWidth="1"/>
    <col min="3852" max="3852" width="14.7109375" style="44" customWidth="1"/>
    <col min="3853" max="3853" width="14.85546875" style="44" customWidth="1"/>
    <col min="3854" max="3854" width="11.85546875" style="44" customWidth="1"/>
    <col min="3855" max="3855" width="13" style="44" bestFit="1" customWidth="1"/>
    <col min="3856" max="4099" width="9.140625" style="44"/>
    <col min="4100" max="4100" width="7.140625" style="44" customWidth="1"/>
    <col min="4101" max="4101" width="15.140625" style="44" customWidth="1"/>
    <col min="4102" max="4102" width="91.7109375" style="44" customWidth="1"/>
    <col min="4103" max="4103" width="14.7109375" style="44" customWidth="1"/>
    <col min="4104" max="4104" width="10.7109375" style="44" customWidth="1"/>
    <col min="4105" max="4105" width="14.7109375" style="44" customWidth="1"/>
    <col min="4106" max="4106" width="10.7109375" style="44" customWidth="1"/>
    <col min="4107" max="4107" width="16.85546875" style="44" customWidth="1"/>
    <col min="4108" max="4108" width="14.7109375" style="44" customWidth="1"/>
    <col min="4109" max="4109" width="14.85546875" style="44" customWidth="1"/>
    <col min="4110" max="4110" width="11.85546875" style="44" customWidth="1"/>
    <col min="4111" max="4111" width="13" style="44" bestFit="1" customWidth="1"/>
    <col min="4112" max="4355" width="9.140625" style="44"/>
    <col min="4356" max="4356" width="7.140625" style="44" customWidth="1"/>
    <col min="4357" max="4357" width="15.140625" style="44" customWidth="1"/>
    <col min="4358" max="4358" width="91.7109375" style="44" customWidth="1"/>
    <col min="4359" max="4359" width="14.7109375" style="44" customWidth="1"/>
    <col min="4360" max="4360" width="10.7109375" style="44" customWidth="1"/>
    <col min="4361" max="4361" width="14.7109375" style="44" customWidth="1"/>
    <col min="4362" max="4362" width="10.7109375" style="44" customWidth="1"/>
    <col min="4363" max="4363" width="16.85546875" style="44" customWidth="1"/>
    <col min="4364" max="4364" width="14.7109375" style="44" customWidth="1"/>
    <col min="4365" max="4365" width="14.85546875" style="44" customWidth="1"/>
    <col min="4366" max="4366" width="11.85546875" style="44" customWidth="1"/>
    <col min="4367" max="4367" width="13" style="44" bestFit="1" customWidth="1"/>
    <col min="4368" max="4611" width="9.140625" style="44"/>
    <col min="4612" max="4612" width="7.140625" style="44" customWidth="1"/>
    <col min="4613" max="4613" width="15.140625" style="44" customWidth="1"/>
    <col min="4614" max="4614" width="91.7109375" style="44" customWidth="1"/>
    <col min="4615" max="4615" width="14.7109375" style="44" customWidth="1"/>
    <col min="4616" max="4616" width="10.7109375" style="44" customWidth="1"/>
    <col min="4617" max="4617" width="14.7109375" style="44" customWidth="1"/>
    <col min="4618" max="4618" width="10.7109375" style="44" customWidth="1"/>
    <col min="4619" max="4619" width="16.85546875" style="44" customWidth="1"/>
    <col min="4620" max="4620" width="14.7109375" style="44" customWidth="1"/>
    <col min="4621" max="4621" width="14.85546875" style="44" customWidth="1"/>
    <col min="4622" max="4622" width="11.85546875" style="44" customWidth="1"/>
    <col min="4623" max="4623" width="13" style="44" bestFit="1" customWidth="1"/>
    <col min="4624" max="4867" width="9.140625" style="44"/>
    <col min="4868" max="4868" width="7.140625" style="44" customWidth="1"/>
    <col min="4869" max="4869" width="15.140625" style="44" customWidth="1"/>
    <col min="4870" max="4870" width="91.7109375" style="44" customWidth="1"/>
    <col min="4871" max="4871" width="14.7109375" style="44" customWidth="1"/>
    <col min="4872" max="4872" width="10.7109375" style="44" customWidth="1"/>
    <col min="4873" max="4873" width="14.7109375" style="44" customWidth="1"/>
    <col min="4874" max="4874" width="10.7109375" style="44" customWidth="1"/>
    <col min="4875" max="4875" width="16.85546875" style="44" customWidth="1"/>
    <col min="4876" max="4876" width="14.7109375" style="44" customWidth="1"/>
    <col min="4877" max="4877" width="14.85546875" style="44" customWidth="1"/>
    <col min="4878" max="4878" width="11.85546875" style="44" customWidth="1"/>
    <col min="4879" max="4879" width="13" style="44" bestFit="1" customWidth="1"/>
    <col min="4880" max="5123" width="9.140625" style="44"/>
    <col min="5124" max="5124" width="7.140625" style="44" customWidth="1"/>
    <col min="5125" max="5125" width="15.140625" style="44" customWidth="1"/>
    <col min="5126" max="5126" width="91.7109375" style="44" customWidth="1"/>
    <col min="5127" max="5127" width="14.7109375" style="44" customWidth="1"/>
    <col min="5128" max="5128" width="10.7109375" style="44" customWidth="1"/>
    <col min="5129" max="5129" width="14.7109375" style="44" customWidth="1"/>
    <col min="5130" max="5130" width="10.7109375" style="44" customWidth="1"/>
    <col min="5131" max="5131" width="16.85546875" style="44" customWidth="1"/>
    <col min="5132" max="5132" width="14.7109375" style="44" customWidth="1"/>
    <col min="5133" max="5133" width="14.85546875" style="44" customWidth="1"/>
    <col min="5134" max="5134" width="11.85546875" style="44" customWidth="1"/>
    <col min="5135" max="5135" width="13" style="44" bestFit="1" customWidth="1"/>
    <col min="5136" max="5379" width="9.140625" style="44"/>
    <col min="5380" max="5380" width="7.140625" style="44" customWidth="1"/>
    <col min="5381" max="5381" width="15.140625" style="44" customWidth="1"/>
    <col min="5382" max="5382" width="91.7109375" style="44" customWidth="1"/>
    <col min="5383" max="5383" width="14.7109375" style="44" customWidth="1"/>
    <col min="5384" max="5384" width="10.7109375" style="44" customWidth="1"/>
    <col min="5385" max="5385" width="14.7109375" style="44" customWidth="1"/>
    <col min="5386" max="5386" width="10.7109375" style="44" customWidth="1"/>
    <col min="5387" max="5387" width="16.85546875" style="44" customWidth="1"/>
    <col min="5388" max="5388" width="14.7109375" style="44" customWidth="1"/>
    <col min="5389" max="5389" width="14.85546875" style="44" customWidth="1"/>
    <col min="5390" max="5390" width="11.85546875" style="44" customWidth="1"/>
    <col min="5391" max="5391" width="13" style="44" bestFit="1" customWidth="1"/>
    <col min="5392" max="5635" width="9.140625" style="44"/>
    <col min="5636" max="5636" width="7.140625" style="44" customWidth="1"/>
    <col min="5637" max="5637" width="15.140625" style="44" customWidth="1"/>
    <col min="5638" max="5638" width="91.7109375" style="44" customWidth="1"/>
    <col min="5639" max="5639" width="14.7109375" style="44" customWidth="1"/>
    <col min="5640" max="5640" width="10.7109375" style="44" customWidth="1"/>
    <col min="5641" max="5641" width="14.7109375" style="44" customWidth="1"/>
    <col min="5642" max="5642" width="10.7109375" style="44" customWidth="1"/>
    <col min="5643" max="5643" width="16.85546875" style="44" customWidth="1"/>
    <col min="5644" max="5644" width="14.7109375" style="44" customWidth="1"/>
    <col min="5645" max="5645" width="14.85546875" style="44" customWidth="1"/>
    <col min="5646" max="5646" width="11.85546875" style="44" customWidth="1"/>
    <col min="5647" max="5647" width="13" style="44" bestFit="1" customWidth="1"/>
    <col min="5648" max="5891" width="9.140625" style="44"/>
    <col min="5892" max="5892" width="7.140625" style="44" customWidth="1"/>
    <col min="5893" max="5893" width="15.140625" style="44" customWidth="1"/>
    <col min="5894" max="5894" width="91.7109375" style="44" customWidth="1"/>
    <col min="5895" max="5895" width="14.7109375" style="44" customWidth="1"/>
    <col min="5896" max="5896" width="10.7109375" style="44" customWidth="1"/>
    <col min="5897" max="5897" width="14.7109375" style="44" customWidth="1"/>
    <col min="5898" max="5898" width="10.7109375" style="44" customWidth="1"/>
    <col min="5899" max="5899" width="16.85546875" style="44" customWidth="1"/>
    <col min="5900" max="5900" width="14.7109375" style="44" customWidth="1"/>
    <col min="5901" max="5901" width="14.85546875" style="44" customWidth="1"/>
    <col min="5902" max="5902" width="11.85546875" style="44" customWidth="1"/>
    <col min="5903" max="5903" width="13" style="44" bestFit="1" customWidth="1"/>
    <col min="5904" max="6147" width="9.140625" style="44"/>
    <col min="6148" max="6148" width="7.140625" style="44" customWidth="1"/>
    <col min="6149" max="6149" width="15.140625" style="44" customWidth="1"/>
    <col min="6150" max="6150" width="91.7109375" style="44" customWidth="1"/>
    <col min="6151" max="6151" width="14.7109375" style="44" customWidth="1"/>
    <col min="6152" max="6152" width="10.7109375" style="44" customWidth="1"/>
    <col min="6153" max="6153" width="14.7109375" style="44" customWidth="1"/>
    <col min="6154" max="6154" width="10.7109375" style="44" customWidth="1"/>
    <col min="6155" max="6155" width="16.85546875" style="44" customWidth="1"/>
    <col min="6156" max="6156" width="14.7109375" style="44" customWidth="1"/>
    <col min="6157" max="6157" width="14.85546875" style="44" customWidth="1"/>
    <col min="6158" max="6158" width="11.85546875" style="44" customWidth="1"/>
    <col min="6159" max="6159" width="13" style="44" bestFit="1" customWidth="1"/>
    <col min="6160" max="6403" width="9.140625" style="44"/>
    <col min="6404" max="6404" width="7.140625" style="44" customWidth="1"/>
    <col min="6405" max="6405" width="15.140625" style="44" customWidth="1"/>
    <col min="6406" max="6406" width="91.7109375" style="44" customWidth="1"/>
    <col min="6407" max="6407" width="14.7109375" style="44" customWidth="1"/>
    <col min="6408" max="6408" width="10.7109375" style="44" customWidth="1"/>
    <col min="6409" max="6409" width="14.7109375" style="44" customWidth="1"/>
    <col min="6410" max="6410" width="10.7109375" style="44" customWidth="1"/>
    <col min="6411" max="6411" width="16.85546875" style="44" customWidth="1"/>
    <col min="6412" max="6412" width="14.7109375" style="44" customWidth="1"/>
    <col min="6413" max="6413" width="14.85546875" style="44" customWidth="1"/>
    <col min="6414" max="6414" width="11.85546875" style="44" customWidth="1"/>
    <col min="6415" max="6415" width="13" style="44" bestFit="1" customWidth="1"/>
    <col min="6416" max="6659" width="9.140625" style="44"/>
    <col min="6660" max="6660" width="7.140625" style="44" customWidth="1"/>
    <col min="6661" max="6661" width="15.140625" style="44" customWidth="1"/>
    <col min="6662" max="6662" width="91.7109375" style="44" customWidth="1"/>
    <col min="6663" max="6663" width="14.7109375" style="44" customWidth="1"/>
    <col min="6664" max="6664" width="10.7109375" style="44" customWidth="1"/>
    <col min="6665" max="6665" width="14.7109375" style="44" customWidth="1"/>
    <col min="6666" max="6666" width="10.7109375" style="44" customWidth="1"/>
    <col min="6667" max="6667" width="16.85546875" style="44" customWidth="1"/>
    <col min="6668" max="6668" width="14.7109375" style="44" customWidth="1"/>
    <col min="6669" max="6669" width="14.85546875" style="44" customWidth="1"/>
    <col min="6670" max="6670" width="11.85546875" style="44" customWidth="1"/>
    <col min="6671" max="6671" width="13" style="44" bestFit="1" customWidth="1"/>
    <col min="6672" max="6915" width="9.140625" style="44"/>
    <col min="6916" max="6916" width="7.140625" style="44" customWidth="1"/>
    <col min="6917" max="6917" width="15.140625" style="44" customWidth="1"/>
    <col min="6918" max="6918" width="91.7109375" style="44" customWidth="1"/>
    <col min="6919" max="6919" width="14.7109375" style="44" customWidth="1"/>
    <col min="6920" max="6920" width="10.7109375" style="44" customWidth="1"/>
    <col min="6921" max="6921" width="14.7109375" style="44" customWidth="1"/>
    <col min="6922" max="6922" width="10.7109375" style="44" customWidth="1"/>
    <col min="6923" max="6923" width="16.85546875" style="44" customWidth="1"/>
    <col min="6924" max="6924" width="14.7109375" style="44" customWidth="1"/>
    <col min="6925" max="6925" width="14.85546875" style="44" customWidth="1"/>
    <col min="6926" max="6926" width="11.85546875" style="44" customWidth="1"/>
    <col min="6927" max="6927" width="13" style="44" bestFit="1" customWidth="1"/>
    <col min="6928" max="7171" width="9.140625" style="44"/>
    <col min="7172" max="7172" width="7.140625" style="44" customWidth="1"/>
    <col min="7173" max="7173" width="15.140625" style="44" customWidth="1"/>
    <col min="7174" max="7174" width="91.7109375" style="44" customWidth="1"/>
    <col min="7175" max="7175" width="14.7109375" style="44" customWidth="1"/>
    <col min="7176" max="7176" width="10.7109375" style="44" customWidth="1"/>
    <col min="7177" max="7177" width="14.7109375" style="44" customWidth="1"/>
    <col min="7178" max="7178" width="10.7109375" style="44" customWidth="1"/>
    <col min="7179" max="7179" width="16.85546875" style="44" customWidth="1"/>
    <col min="7180" max="7180" width="14.7109375" style="44" customWidth="1"/>
    <col min="7181" max="7181" width="14.85546875" style="44" customWidth="1"/>
    <col min="7182" max="7182" width="11.85546875" style="44" customWidth="1"/>
    <col min="7183" max="7183" width="13" style="44" bestFit="1" customWidth="1"/>
    <col min="7184" max="7427" width="9.140625" style="44"/>
    <col min="7428" max="7428" width="7.140625" style="44" customWidth="1"/>
    <col min="7429" max="7429" width="15.140625" style="44" customWidth="1"/>
    <col min="7430" max="7430" width="91.7109375" style="44" customWidth="1"/>
    <col min="7431" max="7431" width="14.7109375" style="44" customWidth="1"/>
    <col min="7432" max="7432" width="10.7109375" style="44" customWidth="1"/>
    <col min="7433" max="7433" width="14.7109375" style="44" customWidth="1"/>
    <col min="7434" max="7434" width="10.7109375" style="44" customWidth="1"/>
    <col min="7435" max="7435" width="16.85546875" style="44" customWidth="1"/>
    <col min="7436" max="7436" width="14.7109375" style="44" customWidth="1"/>
    <col min="7437" max="7437" width="14.85546875" style="44" customWidth="1"/>
    <col min="7438" max="7438" width="11.85546875" style="44" customWidth="1"/>
    <col min="7439" max="7439" width="13" style="44" bestFit="1" customWidth="1"/>
    <col min="7440" max="7683" width="9.140625" style="44"/>
    <col min="7684" max="7684" width="7.140625" style="44" customWidth="1"/>
    <col min="7685" max="7685" width="15.140625" style="44" customWidth="1"/>
    <col min="7686" max="7686" width="91.7109375" style="44" customWidth="1"/>
    <col min="7687" max="7687" width="14.7109375" style="44" customWidth="1"/>
    <col min="7688" max="7688" width="10.7109375" style="44" customWidth="1"/>
    <col min="7689" max="7689" width="14.7109375" style="44" customWidth="1"/>
    <col min="7690" max="7690" width="10.7109375" style="44" customWidth="1"/>
    <col min="7691" max="7691" width="16.85546875" style="44" customWidth="1"/>
    <col min="7692" max="7692" width="14.7109375" style="44" customWidth="1"/>
    <col min="7693" max="7693" width="14.85546875" style="44" customWidth="1"/>
    <col min="7694" max="7694" width="11.85546875" style="44" customWidth="1"/>
    <col min="7695" max="7695" width="13" style="44" bestFit="1" customWidth="1"/>
    <col min="7696" max="7939" width="9.140625" style="44"/>
    <col min="7940" max="7940" width="7.140625" style="44" customWidth="1"/>
    <col min="7941" max="7941" width="15.140625" style="44" customWidth="1"/>
    <col min="7942" max="7942" width="91.7109375" style="44" customWidth="1"/>
    <col min="7943" max="7943" width="14.7109375" style="44" customWidth="1"/>
    <col min="7944" max="7944" width="10.7109375" style="44" customWidth="1"/>
    <col min="7945" max="7945" width="14.7109375" style="44" customWidth="1"/>
    <col min="7946" max="7946" width="10.7109375" style="44" customWidth="1"/>
    <col min="7947" max="7947" width="16.85546875" style="44" customWidth="1"/>
    <col min="7948" max="7948" width="14.7109375" style="44" customWidth="1"/>
    <col min="7949" max="7949" width="14.85546875" style="44" customWidth="1"/>
    <col min="7950" max="7950" width="11.85546875" style="44" customWidth="1"/>
    <col min="7951" max="7951" width="13" style="44" bestFit="1" customWidth="1"/>
    <col min="7952" max="8195" width="9.140625" style="44"/>
    <col min="8196" max="8196" width="7.140625" style="44" customWidth="1"/>
    <col min="8197" max="8197" width="15.140625" style="44" customWidth="1"/>
    <col min="8198" max="8198" width="91.7109375" style="44" customWidth="1"/>
    <col min="8199" max="8199" width="14.7109375" style="44" customWidth="1"/>
    <col min="8200" max="8200" width="10.7109375" style="44" customWidth="1"/>
    <col min="8201" max="8201" width="14.7109375" style="44" customWidth="1"/>
    <col min="8202" max="8202" width="10.7109375" style="44" customWidth="1"/>
    <col min="8203" max="8203" width="16.85546875" style="44" customWidth="1"/>
    <col min="8204" max="8204" width="14.7109375" style="44" customWidth="1"/>
    <col min="8205" max="8205" width="14.85546875" style="44" customWidth="1"/>
    <col min="8206" max="8206" width="11.85546875" style="44" customWidth="1"/>
    <col min="8207" max="8207" width="13" style="44" bestFit="1" customWidth="1"/>
    <col min="8208" max="8451" width="9.140625" style="44"/>
    <col min="8452" max="8452" width="7.140625" style="44" customWidth="1"/>
    <col min="8453" max="8453" width="15.140625" style="44" customWidth="1"/>
    <col min="8454" max="8454" width="91.7109375" style="44" customWidth="1"/>
    <col min="8455" max="8455" width="14.7109375" style="44" customWidth="1"/>
    <col min="8456" max="8456" width="10.7109375" style="44" customWidth="1"/>
    <col min="8457" max="8457" width="14.7109375" style="44" customWidth="1"/>
    <col min="8458" max="8458" width="10.7109375" style="44" customWidth="1"/>
    <col min="8459" max="8459" width="16.85546875" style="44" customWidth="1"/>
    <col min="8460" max="8460" width="14.7109375" style="44" customWidth="1"/>
    <col min="8461" max="8461" width="14.85546875" style="44" customWidth="1"/>
    <col min="8462" max="8462" width="11.85546875" style="44" customWidth="1"/>
    <col min="8463" max="8463" width="13" style="44" bestFit="1" customWidth="1"/>
    <col min="8464" max="8707" width="9.140625" style="44"/>
    <col min="8708" max="8708" width="7.140625" style="44" customWidth="1"/>
    <col min="8709" max="8709" width="15.140625" style="44" customWidth="1"/>
    <col min="8710" max="8710" width="91.7109375" style="44" customWidth="1"/>
    <col min="8711" max="8711" width="14.7109375" style="44" customWidth="1"/>
    <col min="8712" max="8712" width="10.7109375" style="44" customWidth="1"/>
    <col min="8713" max="8713" width="14.7109375" style="44" customWidth="1"/>
    <col min="8714" max="8714" width="10.7109375" style="44" customWidth="1"/>
    <col min="8715" max="8715" width="16.85546875" style="44" customWidth="1"/>
    <col min="8716" max="8716" width="14.7109375" style="44" customWidth="1"/>
    <col min="8717" max="8717" width="14.85546875" style="44" customWidth="1"/>
    <col min="8718" max="8718" width="11.85546875" style="44" customWidth="1"/>
    <col min="8719" max="8719" width="13" style="44" bestFit="1" customWidth="1"/>
    <col min="8720" max="8963" width="9.140625" style="44"/>
    <col min="8964" max="8964" width="7.140625" style="44" customWidth="1"/>
    <col min="8965" max="8965" width="15.140625" style="44" customWidth="1"/>
    <col min="8966" max="8966" width="91.7109375" style="44" customWidth="1"/>
    <col min="8967" max="8967" width="14.7109375" style="44" customWidth="1"/>
    <col min="8968" max="8968" width="10.7109375" style="44" customWidth="1"/>
    <col min="8969" max="8969" width="14.7109375" style="44" customWidth="1"/>
    <col min="8970" max="8970" width="10.7109375" style="44" customWidth="1"/>
    <col min="8971" max="8971" width="16.85546875" style="44" customWidth="1"/>
    <col min="8972" max="8972" width="14.7109375" style="44" customWidth="1"/>
    <col min="8973" max="8973" width="14.85546875" style="44" customWidth="1"/>
    <col min="8974" max="8974" width="11.85546875" style="44" customWidth="1"/>
    <col min="8975" max="8975" width="13" style="44" bestFit="1" customWidth="1"/>
    <col min="8976" max="9219" width="9.140625" style="44"/>
    <col min="9220" max="9220" width="7.140625" style="44" customWidth="1"/>
    <col min="9221" max="9221" width="15.140625" style="44" customWidth="1"/>
    <col min="9222" max="9222" width="91.7109375" style="44" customWidth="1"/>
    <col min="9223" max="9223" width="14.7109375" style="44" customWidth="1"/>
    <col min="9224" max="9224" width="10.7109375" style="44" customWidth="1"/>
    <col min="9225" max="9225" width="14.7109375" style="44" customWidth="1"/>
    <col min="9226" max="9226" width="10.7109375" style="44" customWidth="1"/>
    <col min="9227" max="9227" width="16.85546875" style="44" customWidth="1"/>
    <col min="9228" max="9228" width="14.7109375" style="44" customWidth="1"/>
    <col min="9229" max="9229" width="14.85546875" style="44" customWidth="1"/>
    <col min="9230" max="9230" width="11.85546875" style="44" customWidth="1"/>
    <col min="9231" max="9231" width="13" style="44" bestFit="1" customWidth="1"/>
    <col min="9232" max="9475" width="9.140625" style="44"/>
    <col min="9476" max="9476" width="7.140625" style="44" customWidth="1"/>
    <col min="9477" max="9477" width="15.140625" style="44" customWidth="1"/>
    <col min="9478" max="9478" width="91.7109375" style="44" customWidth="1"/>
    <col min="9479" max="9479" width="14.7109375" style="44" customWidth="1"/>
    <col min="9480" max="9480" width="10.7109375" style="44" customWidth="1"/>
    <col min="9481" max="9481" width="14.7109375" style="44" customWidth="1"/>
    <col min="9482" max="9482" width="10.7109375" style="44" customWidth="1"/>
    <col min="9483" max="9483" width="16.85546875" style="44" customWidth="1"/>
    <col min="9484" max="9484" width="14.7109375" style="44" customWidth="1"/>
    <col min="9485" max="9485" width="14.85546875" style="44" customWidth="1"/>
    <col min="9486" max="9486" width="11.85546875" style="44" customWidth="1"/>
    <col min="9487" max="9487" width="13" style="44" bestFit="1" customWidth="1"/>
    <col min="9488" max="9731" width="9.140625" style="44"/>
    <col min="9732" max="9732" width="7.140625" style="44" customWidth="1"/>
    <col min="9733" max="9733" width="15.140625" style="44" customWidth="1"/>
    <col min="9734" max="9734" width="91.7109375" style="44" customWidth="1"/>
    <col min="9735" max="9735" width="14.7109375" style="44" customWidth="1"/>
    <col min="9736" max="9736" width="10.7109375" style="44" customWidth="1"/>
    <col min="9737" max="9737" width="14.7109375" style="44" customWidth="1"/>
    <col min="9738" max="9738" width="10.7109375" style="44" customWidth="1"/>
    <col min="9739" max="9739" width="16.85546875" style="44" customWidth="1"/>
    <col min="9740" max="9740" width="14.7109375" style="44" customWidth="1"/>
    <col min="9741" max="9741" width="14.85546875" style="44" customWidth="1"/>
    <col min="9742" max="9742" width="11.85546875" style="44" customWidth="1"/>
    <col min="9743" max="9743" width="13" style="44" bestFit="1" customWidth="1"/>
    <col min="9744" max="9987" width="9.140625" style="44"/>
    <col min="9988" max="9988" width="7.140625" style="44" customWidth="1"/>
    <col min="9989" max="9989" width="15.140625" style="44" customWidth="1"/>
    <col min="9990" max="9990" width="91.7109375" style="44" customWidth="1"/>
    <col min="9991" max="9991" width="14.7109375" style="44" customWidth="1"/>
    <col min="9992" max="9992" width="10.7109375" style="44" customWidth="1"/>
    <col min="9993" max="9993" width="14.7109375" style="44" customWidth="1"/>
    <col min="9994" max="9994" width="10.7109375" style="44" customWidth="1"/>
    <col min="9995" max="9995" width="16.85546875" style="44" customWidth="1"/>
    <col min="9996" max="9996" width="14.7109375" style="44" customWidth="1"/>
    <col min="9997" max="9997" width="14.85546875" style="44" customWidth="1"/>
    <col min="9998" max="9998" width="11.85546875" style="44" customWidth="1"/>
    <col min="9999" max="9999" width="13" style="44" bestFit="1" customWidth="1"/>
    <col min="10000" max="10243" width="9.140625" style="44"/>
    <col min="10244" max="10244" width="7.140625" style="44" customWidth="1"/>
    <col min="10245" max="10245" width="15.140625" style="44" customWidth="1"/>
    <col min="10246" max="10246" width="91.7109375" style="44" customWidth="1"/>
    <col min="10247" max="10247" width="14.7109375" style="44" customWidth="1"/>
    <col min="10248" max="10248" width="10.7109375" style="44" customWidth="1"/>
    <col min="10249" max="10249" width="14.7109375" style="44" customWidth="1"/>
    <col min="10250" max="10250" width="10.7109375" style="44" customWidth="1"/>
    <col min="10251" max="10251" width="16.85546875" style="44" customWidth="1"/>
    <col min="10252" max="10252" width="14.7109375" style="44" customWidth="1"/>
    <col min="10253" max="10253" width="14.85546875" style="44" customWidth="1"/>
    <col min="10254" max="10254" width="11.85546875" style="44" customWidth="1"/>
    <col min="10255" max="10255" width="13" style="44" bestFit="1" customWidth="1"/>
    <col min="10256" max="10499" width="9.140625" style="44"/>
    <col min="10500" max="10500" width="7.140625" style="44" customWidth="1"/>
    <col min="10501" max="10501" width="15.140625" style="44" customWidth="1"/>
    <col min="10502" max="10502" width="91.7109375" style="44" customWidth="1"/>
    <col min="10503" max="10503" width="14.7109375" style="44" customWidth="1"/>
    <col min="10504" max="10504" width="10.7109375" style="44" customWidth="1"/>
    <col min="10505" max="10505" width="14.7109375" style="44" customWidth="1"/>
    <col min="10506" max="10506" width="10.7109375" style="44" customWidth="1"/>
    <col min="10507" max="10507" width="16.85546875" style="44" customWidth="1"/>
    <col min="10508" max="10508" width="14.7109375" style="44" customWidth="1"/>
    <col min="10509" max="10509" width="14.85546875" style="44" customWidth="1"/>
    <col min="10510" max="10510" width="11.85546875" style="44" customWidth="1"/>
    <col min="10511" max="10511" width="13" style="44" bestFit="1" customWidth="1"/>
    <col min="10512" max="10755" width="9.140625" style="44"/>
    <col min="10756" max="10756" width="7.140625" style="44" customWidth="1"/>
    <col min="10757" max="10757" width="15.140625" style="44" customWidth="1"/>
    <col min="10758" max="10758" width="91.7109375" style="44" customWidth="1"/>
    <col min="10759" max="10759" width="14.7109375" style="44" customWidth="1"/>
    <col min="10760" max="10760" width="10.7109375" style="44" customWidth="1"/>
    <col min="10761" max="10761" width="14.7109375" style="44" customWidth="1"/>
    <col min="10762" max="10762" width="10.7109375" style="44" customWidth="1"/>
    <col min="10763" max="10763" width="16.85546875" style="44" customWidth="1"/>
    <col min="10764" max="10764" width="14.7109375" style="44" customWidth="1"/>
    <col min="10765" max="10765" width="14.85546875" style="44" customWidth="1"/>
    <col min="10766" max="10766" width="11.85546875" style="44" customWidth="1"/>
    <col min="10767" max="10767" width="13" style="44" bestFit="1" customWidth="1"/>
    <col min="10768" max="11011" width="9.140625" style="44"/>
    <col min="11012" max="11012" width="7.140625" style="44" customWidth="1"/>
    <col min="11013" max="11013" width="15.140625" style="44" customWidth="1"/>
    <col min="11014" max="11014" width="91.7109375" style="44" customWidth="1"/>
    <col min="11015" max="11015" width="14.7109375" style="44" customWidth="1"/>
    <col min="11016" max="11016" width="10.7109375" style="44" customWidth="1"/>
    <col min="11017" max="11017" width="14.7109375" style="44" customWidth="1"/>
    <col min="11018" max="11018" width="10.7109375" style="44" customWidth="1"/>
    <col min="11019" max="11019" width="16.85546875" style="44" customWidth="1"/>
    <col min="11020" max="11020" width="14.7109375" style="44" customWidth="1"/>
    <col min="11021" max="11021" width="14.85546875" style="44" customWidth="1"/>
    <col min="11022" max="11022" width="11.85546875" style="44" customWidth="1"/>
    <col min="11023" max="11023" width="13" style="44" bestFit="1" customWidth="1"/>
    <col min="11024" max="11267" width="9.140625" style="44"/>
    <col min="11268" max="11268" width="7.140625" style="44" customWidth="1"/>
    <col min="11269" max="11269" width="15.140625" style="44" customWidth="1"/>
    <col min="11270" max="11270" width="91.7109375" style="44" customWidth="1"/>
    <col min="11271" max="11271" width="14.7109375" style="44" customWidth="1"/>
    <col min="11272" max="11272" width="10.7109375" style="44" customWidth="1"/>
    <col min="11273" max="11273" width="14.7109375" style="44" customWidth="1"/>
    <col min="11274" max="11274" width="10.7109375" style="44" customWidth="1"/>
    <col min="11275" max="11275" width="16.85546875" style="44" customWidth="1"/>
    <col min="11276" max="11276" width="14.7109375" style="44" customWidth="1"/>
    <col min="11277" max="11277" width="14.85546875" style="44" customWidth="1"/>
    <col min="11278" max="11278" width="11.85546875" style="44" customWidth="1"/>
    <col min="11279" max="11279" width="13" style="44" bestFit="1" customWidth="1"/>
    <col min="11280" max="11523" width="9.140625" style="44"/>
    <col min="11524" max="11524" width="7.140625" style="44" customWidth="1"/>
    <col min="11525" max="11525" width="15.140625" style="44" customWidth="1"/>
    <col min="11526" max="11526" width="91.7109375" style="44" customWidth="1"/>
    <col min="11527" max="11527" width="14.7109375" style="44" customWidth="1"/>
    <col min="11528" max="11528" width="10.7109375" style="44" customWidth="1"/>
    <col min="11529" max="11529" width="14.7109375" style="44" customWidth="1"/>
    <col min="11530" max="11530" width="10.7109375" style="44" customWidth="1"/>
    <col min="11531" max="11531" width="16.85546875" style="44" customWidth="1"/>
    <col min="11532" max="11532" width="14.7109375" style="44" customWidth="1"/>
    <col min="11533" max="11533" width="14.85546875" style="44" customWidth="1"/>
    <col min="11534" max="11534" width="11.85546875" style="44" customWidth="1"/>
    <col min="11535" max="11535" width="13" style="44" bestFit="1" customWidth="1"/>
    <col min="11536" max="11779" width="9.140625" style="44"/>
    <col min="11780" max="11780" width="7.140625" style="44" customWidth="1"/>
    <col min="11781" max="11781" width="15.140625" style="44" customWidth="1"/>
    <col min="11782" max="11782" width="91.7109375" style="44" customWidth="1"/>
    <col min="11783" max="11783" width="14.7109375" style="44" customWidth="1"/>
    <col min="11784" max="11784" width="10.7109375" style="44" customWidth="1"/>
    <col min="11785" max="11785" width="14.7109375" style="44" customWidth="1"/>
    <col min="11786" max="11786" width="10.7109375" style="44" customWidth="1"/>
    <col min="11787" max="11787" width="16.85546875" style="44" customWidth="1"/>
    <col min="11788" max="11788" width="14.7109375" style="44" customWidth="1"/>
    <col min="11789" max="11789" width="14.85546875" style="44" customWidth="1"/>
    <col min="11790" max="11790" width="11.85546875" style="44" customWidth="1"/>
    <col min="11791" max="11791" width="13" style="44" bestFit="1" customWidth="1"/>
    <col min="11792" max="12035" width="9.140625" style="44"/>
    <col min="12036" max="12036" width="7.140625" style="44" customWidth="1"/>
    <col min="12037" max="12037" width="15.140625" style="44" customWidth="1"/>
    <col min="12038" max="12038" width="91.7109375" style="44" customWidth="1"/>
    <col min="12039" max="12039" width="14.7109375" style="44" customWidth="1"/>
    <col min="12040" max="12040" width="10.7109375" style="44" customWidth="1"/>
    <col min="12041" max="12041" width="14.7109375" style="44" customWidth="1"/>
    <col min="12042" max="12042" width="10.7109375" style="44" customWidth="1"/>
    <col min="12043" max="12043" width="16.85546875" style="44" customWidth="1"/>
    <col min="12044" max="12044" width="14.7109375" style="44" customWidth="1"/>
    <col min="12045" max="12045" width="14.85546875" style="44" customWidth="1"/>
    <col min="12046" max="12046" width="11.85546875" style="44" customWidth="1"/>
    <col min="12047" max="12047" width="13" style="44" bestFit="1" customWidth="1"/>
    <col min="12048" max="12291" width="9.140625" style="44"/>
    <col min="12292" max="12292" width="7.140625" style="44" customWidth="1"/>
    <col min="12293" max="12293" width="15.140625" style="44" customWidth="1"/>
    <col min="12294" max="12294" width="91.7109375" style="44" customWidth="1"/>
    <col min="12295" max="12295" width="14.7109375" style="44" customWidth="1"/>
    <col min="12296" max="12296" width="10.7109375" style="44" customWidth="1"/>
    <col min="12297" max="12297" width="14.7109375" style="44" customWidth="1"/>
    <col min="12298" max="12298" width="10.7109375" style="44" customWidth="1"/>
    <col min="12299" max="12299" width="16.85546875" style="44" customWidth="1"/>
    <col min="12300" max="12300" width="14.7109375" style="44" customWidth="1"/>
    <col min="12301" max="12301" width="14.85546875" style="44" customWidth="1"/>
    <col min="12302" max="12302" width="11.85546875" style="44" customWidth="1"/>
    <col min="12303" max="12303" width="13" style="44" bestFit="1" customWidth="1"/>
    <col min="12304" max="12547" width="9.140625" style="44"/>
    <col min="12548" max="12548" width="7.140625" style="44" customWidth="1"/>
    <col min="12549" max="12549" width="15.140625" style="44" customWidth="1"/>
    <col min="12550" max="12550" width="91.7109375" style="44" customWidth="1"/>
    <col min="12551" max="12551" width="14.7109375" style="44" customWidth="1"/>
    <col min="12552" max="12552" width="10.7109375" style="44" customWidth="1"/>
    <col min="12553" max="12553" width="14.7109375" style="44" customWidth="1"/>
    <col min="12554" max="12554" width="10.7109375" style="44" customWidth="1"/>
    <col min="12555" max="12555" width="16.85546875" style="44" customWidth="1"/>
    <col min="12556" max="12556" width="14.7109375" style="44" customWidth="1"/>
    <col min="12557" max="12557" width="14.85546875" style="44" customWidth="1"/>
    <col min="12558" max="12558" width="11.85546875" style="44" customWidth="1"/>
    <col min="12559" max="12559" width="13" style="44" bestFit="1" customWidth="1"/>
    <col min="12560" max="12803" width="9.140625" style="44"/>
    <col min="12804" max="12804" width="7.140625" style="44" customWidth="1"/>
    <col min="12805" max="12805" width="15.140625" style="44" customWidth="1"/>
    <col min="12806" max="12806" width="91.7109375" style="44" customWidth="1"/>
    <col min="12807" max="12807" width="14.7109375" style="44" customWidth="1"/>
    <col min="12808" max="12808" width="10.7109375" style="44" customWidth="1"/>
    <col min="12809" max="12809" width="14.7109375" style="44" customWidth="1"/>
    <col min="12810" max="12810" width="10.7109375" style="44" customWidth="1"/>
    <col min="12811" max="12811" width="16.85546875" style="44" customWidth="1"/>
    <col min="12812" max="12812" width="14.7109375" style="44" customWidth="1"/>
    <col min="12813" max="12813" width="14.85546875" style="44" customWidth="1"/>
    <col min="12814" max="12814" width="11.85546875" style="44" customWidth="1"/>
    <col min="12815" max="12815" width="13" style="44" bestFit="1" customWidth="1"/>
    <col min="12816" max="13059" width="9.140625" style="44"/>
    <col min="13060" max="13060" width="7.140625" style="44" customWidth="1"/>
    <col min="13061" max="13061" width="15.140625" style="44" customWidth="1"/>
    <col min="13062" max="13062" width="91.7109375" style="44" customWidth="1"/>
    <col min="13063" max="13063" width="14.7109375" style="44" customWidth="1"/>
    <col min="13064" max="13064" width="10.7109375" style="44" customWidth="1"/>
    <col min="13065" max="13065" width="14.7109375" style="44" customWidth="1"/>
    <col min="13066" max="13066" width="10.7109375" style="44" customWidth="1"/>
    <col min="13067" max="13067" width="16.85546875" style="44" customWidth="1"/>
    <col min="13068" max="13068" width="14.7109375" style="44" customWidth="1"/>
    <col min="13069" max="13069" width="14.85546875" style="44" customWidth="1"/>
    <col min="13070" max="13070" width="11.85546875" style="44" customWidth="1"/>
    <col min="13071" max="13071" width="13" style="44" bestFit="1" customWidth="1"/>
    <col min="13072" max="13315" width="9.140625" style="44"/>
    <col min="13316" max="13316" width="7.140625" style="44" customWidth="1"/>
    <col min="13317" max="13317" width="15.140625" style="44" customWidth="1"/>
    <col min="13318" max="13318" width="91.7109375" style="44" customWidth="1"/>
    <col min="13319" max="13319" width="14.7109375" style="44" customWidth="1"/>
    <col min="13320" max="13320" width="10.7109375" style="44" customWidth="1"/>
    <col min="13321" max="13321" width="14.7109375" style="44" customWidth="1"/>
    <col min="13322" max="13322" width="10.7109375" style="44" customWidth="1"/>
    <col min="13323" max="13323" width="16.85546875" style="44" customWidth="1"/>
    <col min="13324" max="13324" width="14.7109375" style="44" customWidth="1"/>
    <col min="13325" max="13325" width="14.85546875" style="44" customWidth="1"/>
    <col min="13326" max="13326" width="11.85546875" style="44" customWidth="1"/>
    <col min="13327" max="13327" width="13" style="44" bestFit="1" customWidth="1"/>
    <col min="13328" max="13571" width="9.140625" style="44"/>
    <col min="13572" max="13572" width="7.140625" style="44" customWidth="1"/>
    <col min="13573" max="13573" width="15.140625" style="44" customWidth="1"/>
    <col min="13574" max="13574" width="91.7109375" style="44" customWidth="1"/>
    <col min="13575" max="13575" width="14.7109375" style="44" customWidth="1"/>
    <col min="13576" max="13576" width="10.7109375" style="44" customWidth="1"/>
    <col min="13577" max="13577" width="14.7109375" style="44" customWidth="1"/>
    <col min="13578" max="13578" width="10.7109375" style="44" customWidth="1"/>
    <col min="13579" max="13579" width="16.85546875" style="44" customWidth="1"/>
    <col min="13580" max="13580" width="14.7109375" style="44" customWidth="1"/>
    <col min="13581" max="13581" width="14.85546875" style="44" customWidth="1"/>
    <col min="13582" max="13582" width="11.85546875" style="44" customWidth="1"/>
    <col min="13583" max="13583" width="13" style="44" bestFit="1" customWidth="1"/>
    <col min="13584" max="13827" width="9.140625" style="44"/>
    <col min="13828" max="13828" width="7.140625" style="44" customWidth="1"/>
    <col min="13829" max="13829" width="15.140625" style="44" customWidth="1"/>
    <col min="13830" max="13830" width="91.7109375" style="44" customWidth="1"/>
    <col min="13831" max="13831" width="14.7109375" style="44" customWidth="1"/>
    <col min="13832" max="13832" width="10.7109375" style="44" customWidth="1"/>
    <col min="13833" max="13833" width="14.7109375" style="44" customWidth="1"/>
    <col min="13834" max="13834" width="10.7109375" style="44" customWidth="1"/>
    <col min="13835" max="13835" width="16.85546875" style="44" customWidth="1"/>
    <col min="13836" max="13836" width="14.7109375" style="44" customWidth="1"/>
    <col min="13837" max="13837" width="14.85546875" style="44" customWidth="1"/>
    <col min="13838" max="13838" width="11.85546875" style="44" customWidth="1"/>
    <col min="13839" max="13839" width="13" style="44" bestFit="1" customWidth="1"/>
    <col min="13840" max="14083" width="9.140625" style="44"/>
    <col min="14084" max="14084" width="7.140625" style="44" customWidth="1"/>
    <col min="14085" max="14085" width="15.140625" style="44" customWidth="1"/>
    <col min="14086" max="14086" width="91.7109375" style="44" customWidth="1"/>
    <col min="14087" max="14087" width="14.7109375" style="44" customWidth="1"/>
    <col min="14088" max="14088" width="10.7109375" style="44" customWidth="1"/>
    <col min="14089" max="14089" width="14.7109375" style="44" customWidth="1"/>
    <col min="14090" max="14090" width="10.7109375" style="44" customWidth="1"/>
    <col min="14091" max="14091" width="16.85546875" style="44" customWidth="1"/>
    <col min="14092" max="14092" width="14.7109375" style="44" customWidth="1"/>
    <col min="14093" max="14093" width="14.85546875" style="44" customWidth="1"/>
    <col min="14094" max="14094" width="11.85546875" style="44" customWidth="1"/>
    <col min="14095" max="14095" width="13" style="44" bestFit="1" customWidth="1"/>
    <col min="14096" max="14339" width="9.140625" style="44"/>
    <col min="14340" max="14340" width="7.140625" style="44" customWidth="1"/>
    <col min="14341" max="14341" width="15.140625" style="44" customWidth="1"/>
    <col min="14342" max="14342" width="91.7109375" style="44" customWidth="1"/>
    <col min="14343" max="14343" width="14.7109375" style="44" customWidth="1"/>
    <col min="14344" max="14344" width="10.7109375" style="44" customWidth="1"/>
    <col min="14345" max="14345" width="14.7109375" style="44" customWidth="1"/>
    <col min="14346" max="14346" width="10.7109375" style="44" customWidth="1"/>
    <col min="14347" max="14347" width="16.85546875" style="44" customWidth="1"/>
    <col min="14348" max="14348" width="14.7109375" style="44" customWidth="1"/>
    <col min="14349" max="14349" width="14.85546875" style="44" customWidth="1"/>
    <col min="14350" max="14350" width="11.85546875" style="44" customWidth="1"/>
    <col min="14351" max="14351" width="13" style="44" bestFit="1" customWidth="1"/>
    <col min="14352" max="14595" width="9.140625" style="44"/>
    <col min="14596" max="14596" width="7.140625" style="44" customWidth="1"/>
    <col min="14597" max="14597" width="15.140625" style="44" customWidth="1"/>
    <col min="14598" max="14598" width="91.7109375" style="44" customWidth="1"/>
    <col min="14599" max="14599" width="14.7109375" style="44" customWidth="1"/>
    <col min="14600" max="14600" width="10.7109375" style="44" customWidth="1"/>
    <col min="14601" max="14601" width="14.7109375" style="44" customWidth="1"/>
    <col min="14602" max="14602" width="10.7109375" style="44" customWidth="1"/>
    <col min="14603" max="14603" width="16.85546875" style="44" customWidth="1"/>
    <col min="14604" max="14604" width="14.7109375" style="44" customWidth="1"/>
    <col min="14605" max="14605" width="14.85546875" style="44" customWidth="1"/>
    <col min="14606" max="14606" width="11.85546875" style="44" customWidth="1"/>
    <col min="14607" max="14607" width="13" style="44" bestFit="1" customWidth="1"/>
    <col min="14608" max="14851" width="9.140625" style="44"/>
    <col min="14852" max="14852" width="7.140625" style="44" customWidth="1"/>
    <col min="14853" max="14853" width="15.140625" style="44" customWidth="1"/>
    <col min="14854" max="14854" width="91.7109375" style="44" customWidth="1"/>
    <col min="14855" max="14855" width="14.7109375" style="44" customWidth="1"/>
    <col min="14856" max="14856" width="10.7109375" style="44" customWidth="1"/>
    <col min="14857" max="14857" width="14.7109375" style="44" customWidth="1"/>
    <col min="14858" max="14858" width="10.7109375" style="44" customWidth="1"/>
    <col min="14859" max="14859" width="16.85546875" style="44" customWidth="1"/>
    <col min="14860" max="14860" width="14.7109375" style="44" customWidth="1"/>
    <col min="14861" max="14861" width="14.85546875" style="44" customWidth="1"/>
    <col min="14862" max="14862" width="11.85546875" style="44" customWidth="1"/>
    <col min="14863" max="14863" width="13" style="44" bestFit="1" customWidth="1"/>
    <col min="14864" max="15107" width="9.140625" style="44"/>
    <col min="15108" max="15108" width="7.140625" style="44" customWidth="1"/>
    <col min="15109" max="15109" width="15.140625" style="44" customWidth="1"/>
    <col min="15110" max="15110" width="91.7109375" style="44" customWidth="1"/>
    <col min="15111" max="15111" width="14.7109375" style="44" customWidth="1"/>
    <col min="15112" max="15112" width="10.7109375" style="44" customWidth="1"/>
    <col min="15113" max="15113" width="14.7109375" style="44" customWidth="1"/>
    <col min="15114" max="15114" width="10.7109375" style="44" customWidth="1"/>
    <col min="15115" max="15115" width="16.85546875" style="44" customWidth="1"/>
    <col min="15116" max="15116" width="14.7109375" style="44" customWidth="1"/>
    <col min="15117" max="15117" width="14.85546875" style="44" customWidth="1"/>
    <col min="15118" max="15118" width="11.85546875" style="44" customWidth="1"/>
    <col min="15119" max="15119" width="13" style="44" bestFit="1" customWidth="1"/>
    <col min="15120" max="15363" width="9.140625" style="44"/>
    <col min="15364" max="15364" width="7.140625" style="44" customWidth="1"/>
    <col min="15365" max="15365" width="15.140625" style="44" customWidth="1"/>
    <col min="15366" max="15366" width="91.7109375" style="44" customWidth="1"/>
    <col min="15367" max="15367" width="14.7109375" style="44" customWidth="1"/>
    <col min="15368" max="15368" width="10.7109375" style="44" customWidth="1"/>
    <col min="15369" max="15369" width="14.7109375" style="44" customWidth="1"/>
    <col min="15370" max="15370" width="10.7109375" style="44" customWidth="1"/>
    <col min="15371" max="15371" width="16.85546875" style="44" customWidth="1"/>
    <col min="15372" max="15372" width="14.7109375" style="44" customWidth="1"/>
    <col min="15373" max="15373" width="14.85546875" style="44" customWidth="1"/>
    <col min="15374" max="15374" width="11.85546875" style="44" customWidth="1"/>
    <col min="15375" max="15375" width="13" style="44" bestFit="1" customWidth="1"/>
    <col min="15376" max="15619" width="9.140625" style="44"/>
    <col min="15620" max="15620" width="7.140625" style="44" customWidth="1"/>
    <col min="15621" max="15621" width="15.140625" style="44" customWidth="1"/>
    <col min="15622" max="15622" width="91.7109375" style="44" customWidth="1"/>
    <col min="15623" max="15623" width="14.7109375" style="44" customWidth="1"/>
    <col min="15624" max="15624" width="10.7109375" style="44" customWidth="1"/>
    <col min="15625" max="15625" width="14.7109375" style="44" customWidth="1"/>
    <col min="15626" max="15626" width="10.7109375" style="44" customWidth="1"/>
    <col min="15627" max="15627" width="16.85546875" style="44" customWidth="1"/>
    <col min="15628" max="15628" width="14.7109375" style="44" customWidth="1"/>
    <col min="15629" max="15629" width="14.85546875" style="44" customWidth="1"/>
    <col min="15630" max="15630" width="11.85546875" style="44" customWidth="1"/>
    <col min="15631" max="15631" width="13" style="44" bestFit="1" customWidth="1"/>
    <col min="15632" max="15875" width="9.140625" style="44"/>
    <col min="15876" max="15876" width="7.140625" style="44" customWidth="1"/>
    <col min="15877" max="15877" width="15.140625" style="44" customWidth="1"/>
    <col min="15878" max="15878" width="91.7109375" style="44" customWidth="1"/>
    <col min="15879" max="15879" width="14.7109375" style="44" customWidth="1"/>
    <col min="15880" max="15880" width="10.7109375" style="44" customWidth="1"/>
    <col min="15881" max="15881" width="14.7109375" style="44" customWidth="1"/>
    <col min="15882" max="15882" width="10.7109375" style="44" customWidth="1"/>
    <col min="15883" max="15883" width="16.85546875" style="44" customWidth="1"/>
    <col min="15884" max="15884" width="14.7109375" style="44" customWidth="1"/>
    <col min="15885" max="15885" width="14.85546875" style="44" customWidth="1"/>
    <col min="15886" max="15886" width="11.85546875" style="44" customWidth="1"/>
    <col min="15887" max="15887" width="13" style="44" bestFit="1" customWidth="1"/>
    <col min="15888" max="16131" width="9.140625" style="44"/>
    <col min="16132" max="16132" width="7.140625" style="44" customWidth="1"/>
    <col min="16133" max="16133" width="15.140625" style="44" customWidth="1"/>
    <col min="16134" max="16134" width="91.7109375" style="44" customWidth="1"/>
    <col min="16135" max="16135" width="14.7109375" style="44" customWidth="1"/>
    <col min="16136" max="16136" width="10.7109375" style="44" customWidth="1"/>
    <col min="16137" max="16137" width="14.7109375" style="44" customWidth="1"/>
    <col min="16138" max="16138" width="10.7109375" style="44" customWidth="1"/>
    <col min="16139" max="16139" width="16.85546875" style="44" customWidth="1"/>
    <col min="16140" max="16140" width="14.7109375" style="44" customWidth="1"/>
    <col min="16141" max="16141" width="14.85546875" style="44" customWidth="1"/>
    <col min="16142" max="16142" width="11.85546875" style="44" customWidth="1"/>
    <col min="16143" max="16143" width="13" style="44" bestFit="1" customWidth="1"/>
    <col min="16144" max="16384" width="9.140625" style="44"/>
  </cols>
  <sheetData>
    <row r="4" spans="1:26" ht="15.75" x14ac:dyDescent="0.25">
      <c r="C4" s="87" t="s">
        <v>0</v>
      </c>
    </row>
    <row r="5" spans="1:26" x14ac:dyDescent="0.25">
      <c r="D5" s="88"/>
    </row>
    <row r="6" spans="1:26" x14ac:dyDescent="0.25">
      <c r="C6" s="178" t="s">
        <v>1</v>
      </c>
      <c r="D6" s="178"/>
      <c r="E6" s="178"/>
    </row>
    <row r="7" spans="1:26" x14ac:dyDescent="0.25">
      <c r="C7" s="206" t="s">
        <v>45</v>
      </c>
      <c r="D7" s="206"/>
      <c r="E7" s="206"/>
      <c r="F7" s="113"/>
      <c r="G7" s="113"/>
    </row>
    <row r="8" spans="1:26" ht="45" customHeight="1" x14ac:dyDescent="0.25">
      <c r="C8" s="207"/>
      <c r="D8" s="207"/>
      <c r="E8" s="207"/>
    </row>
    <row r="9" spans="1:26" x14ac:dyDescent="0.25">
      <c r="C9" s="207"/>
      <c r="D9" s="207"/>
      <c r="E9" s="207"/>
    </row>
    <row r="10" spans="1:26" ht="15" customHeight="1" x14ac:dyDescent="0.25">
      <c r="C10" s="45"/>
      <c r="D10" s="45"/>
      <c r="E10" s="45"/>
      <c r="F10" s="45"/>
      <c r="G10" s="45"/>
    </row>
    <row r="11" spans="1:26" ht="69.75" customHeight="1" x14ac:dyDescent="0.25">
      <c r="B11" s="44" t="s">
        <v>46</v>
      </c>
      <c r="C11" s="85" t="s">
        <v>7</v>
      </c>
      <c r="D11" s="85" t="s">
        <v>36</v>
      </c>
      <c r="E11" s="85" t="s">
        <v>37</v>
      </c>
      <c r="F11" s="202" t="s">
        <v>38</v>
      </c>
      <c r="G11" s="203"/>
      <c r="H11" s="204" t="s">
        <v>39</v>
      </c>
      <c r="I11" s="205"/>
      <c r="J11" s="199" t="s">
        <v>40</v>
      </c>
      <c r="K11" s="200"/>
      <c r="L11" s="84" t="s">
        <v>42</v>
      </c>
      <c r="M11" s="84" t="s">
        <v>43</v>
      </c>
      <c r="N11" s="199" t="s">
        <v>44</v>
      </c>
      <c r="O11" s="200"/>
      <c r="P11" s="91" t="s">
        <v>47</v>
      </c>
      <c r="Q11" s="85" t="s">
        <v>48</v>
      </c>
      <c r="R11" s="91" t="s">
        <v>49</v>
      </c>
      <c r="S11" s="91" t="s">
        <v>50</v>
      </c>
      <c r="U11" s="211" t="s">
        <v>51</v>
      </c>
      <c r="V11" s="212"/>
      <c r="W11" s="212"/>
      <c r="X11" s="212"/>
      <c r="Y11" s="212"/>
      <c r="Z11" s="213"/>
    </row>
    <row r="12" spans="1:26" ht="6.75" hidden="1" customHeight="1" x14ac:dyDescent="0.25">
      <c r="C12" s="85"/>
      <c r="D12" s="85"/>
      <c r="E12" s="122"/>
      <c r="F12" s="85"/>
      <c r="G12" s="90"/>
      <c r="H12" s="91"/>
      <c r="I12" s="92"/>
      <c r="J12" s="84"/>
      <c r="K12" s="89"/>
      <c r="L12" s="93"/>
      <c r="M12" s="93"/>
      <c r="N12" s="84"/>
      <c r="O12" s="89"/>
      <c r="P12" s="85"/>
      <c r="U12" s="116" t="s">
        <v>52</v>
      </c>
      <c r="V12" s="218" t="s">
        <v>53</v>
      </c>
      <c r="W12" s="218"/>
      <c r="X12" s="218"/>
      <c r="Y12" s="218"/>
      <c r="Z12" s="218"/>
    </row>
    <row r="13" spans="1:26" ht="45" customHeight="1" x14ac:dyDescent="0.25">
      <c r="A13" s="44" t="str">
        <f>IF('Risco Residual'!O12="","",'Risco Residual'!O12+ROW('Risco Residual'!O12)/100)</f>
        <v/>
      </c>
      <c r="B13" s="44" t="str">
        <f>IF(A13="","",LARGE(A:A,C13))</f>
        <v/>
      </c>
      <c r="C13" s="111">
        <f>IF('Risco Residual'!C12="","",ROW('Risco Residual'!C12)-11)</f>
        <v>1</v>
      </c>
      <c r="D13" s="142" t="str">
        <f>IF('Risco Residual'!O12="","",VLOOKUP('Risco Residual'!B12,'Risco Residual'!A:O,4,FALSE))</f>
        <v/>
      </c>
      <c r="E13" s="143" t="str">
        <f>IF('Risco Residual'!O12="","",VLOOKUP('Risco Residual'!B12,'Risco Residual'!A:O,5,FALSE))</f>
        <v/>
      </c>
      <c r="F13" s="111">
        <f>IFERROR(VLOOKUP('Risco Residual'!C12,'Risco Residual'!$C$12:$O$19,4,FALSE),0)</f>
        <v>0</v>
      </c>
      <c r="G13" s="111" t="str">
        <f>IFERROR(VLOOKUP('Risco Residual'!C12,'Risco Residual'!$C$12:$O$19,5,FALSE),0)</f>
        <v/>
      </c>
      <c r="H13" s="111">
        <f>IFERROR(VLOOKUP('Risco Residual'!C12,'Risco Residual'!$C$12:$O$19,6,FALSE),0)</f>
        <v>0</v>
      </c>
      <c r="I13" s="111" t="str">
        <f>IFERROR(VLOOKUP('Risco Residual'!C12,'Risco Residual'!$C$12:$O$19,7,FALSE),0)</f>
        <v/>
      </c>
      <c r="J13" s="43" t="str">
        <f>IFERROR(VLOOKUP('Risco Residual'!C12,'Risco Residual'!$C$12:$O$19,8,FALSE),0)</f>
        <v/>
      </c>
      <c r="K13" s="43" t="str">
        <f>IFERROR(VLOOKUP('Risco Residual'!C12,'Risco Residual'!$C$12:$O$19,9,FALSE),0)</f>
        <v/>
      </c>
      <c r="L13" s="111">
        <f>IFERROR(VLOOKUP('Risco Residual'!C12,'Risco Residual'!$C$12:$O$19,10,FALSE),0)</f>
        <v>0</v>
      </c>
      <c r="M13" s="111" t="str">
        <f>IFERROR(VLOOKUP('Risco Residual'!C12,'Risco Residual'!$C$12:$O$19,11,FALSE),0)</f>
        <v/>
      </c>
      <c r="N13" s="43" t="str">
        <f>IF('Risco Residual'!O12="","",VLOOKUP('Risco Residual'!B12,'Risco Residual'!A:O,14,FALSE))</f>
        <v/>
      </c>
      <c r="O13" s="144" t="str">
        <f>IF('Risco Residual'!O12="","",VLOOKUP('Risco Residual'!B12,'Risco Residual'!A:O,15,FALSE))</f>
        <v/>
      </c>
      <c r="P13" s="42"/>
      <c r="Q13" s="118"/>
      <c r="R13" s="118"/>
      <c r="S13" s="118"/>
      <c r="U13" s="116" t="s">
        <v>54</v>
      </c>
      <c r="V13" s="219" t="s">
        <v>25</v>
      </c>
      <c r="W13" s="219"/>
      <c r="X13" s="219"/>
      <c r="Y13" s="219"/>
      <c r="Z13" s="219"/>
    </row>
    <row r="14" spans="1:26" ht="45" customHeight="1" x14ac:dyDescent="0.25">
      <c r="A14" s="44" t="str">
        <f>IF('Risco Residual'!O13="","",'Risco Residual'!O13+ROW('Risco Residual'!O13)/100)</f>
        <v/>
      </c>
      <c r="B14" s="44" t="str">
        <f t="shared" ref="B14:B20" si="0">IF(A14="","",LARGE(A:A,C14))</f>
        <v/>
      </c>
      <c r="C14" s="171">
        <f>IF('Risco Residual'!C13="","",ROW('Risco Residual'!C13)-11)</f>
        <v>2</v>
      </c>
      <c r="D14" s="173" t="str">
        <f>IF('Risco Residual'!O13="","",VLOOKUP('Risco Residual'!B13,'Risco Residual'!A:O,4,FALSE))</f>
        <v/>
      </c>
      <c r="E14" s="174" t="str">
        <f>IF('Risco Residual'!O13="","",VLOOKUP('Risco Residual'!B13,'Risco Residual'!A:O,5,FALSE))</f>
        <v/>
      </c>
      <c r="F14" s="111">
        <f>IFERROR(VLOOKUP('Risco Residual'!C13,'Risco Residual'!$C$12:$O$19,4,FALSE),0)</f>
        <v>0</v>
      </c>
      <c r="G14" s="111" t="str">
        <f>IFERROR(VLOOKUP('Risco Residual'!C13,'Risco Residual'!$C$12:$O$19,5,FALSE),0)</f>
        <v/>
      </c>
      <c r="H14" s="111">
        <f>IFERROR(VLOOKUP('Risco Residual'!C13,'Risco Residual'!$C$12:$O$19,6,FALSE),0)</f>
        <v>0</v>
      </c>
      <c r="I14" s="111" t="str">
        <f>IFERROR(VLOOKUP('Risco Residual'!C13,'Risco Residual'!$C$12:$O$19,7,FALSE),0)</f>
        <v/>
      </c>
      <c r="J14" s="43" t="str">
        <f>IFERROR(VLOOKUP('Risco Residual'!C13,'Risco Residual'!$C$12:$O$19,8,FALSE),0)</f>
        <v/>
      </c>
      <c r="K14" s="43" t="str">
        <f>IFERROR(VLOOKUP('Risco Residual'!C13,'Risco Residual'!$C$12:$O$19,9,FALSE),0)</f>
        <v/>
      </c>
      <c r="L14" s="111">
        <f>IFERROR(VLOOKUP('Risco Residual'!C13,'Risco Residual'!$C$12:$O$19,10,FALSE),0)</f>
        <v>0</v>
      </c>
      <c r="M14" s="111" t="str">
        <f>IFERROR(VLOOKUP('Risco Residual'!C13,'Risco Residual'!$C$12:$O$19,11,FALSE),0)</f>
        <v/>
      </c>
      <c r="N14" s="43" t="str">
        <f>IF('Risco Residual'!O13="","",VLOOKUP('Risco Residual'!B13,'Risco Residual'!A:O,14,FALSE))</f>
        <v/>
      </c>
      <c r="O14" s="144" t="str">
        <f>IF('Risco Residual'!O13="","",VLOOKUP('Risco Residual'!B13,'Risco Residual'!A:O,15,FALSE))</f>
        <v/>
      </c>
      <c r="P14" s="42"/>
      <c r="Q14" s="117"/>
      <c r="R14" s="117"/>
      <c r="S14" s="117"/>
      <c r="U14" s="114" t="s">
        <v>55</v>
      </c>
      <c r="V14" s="214" t="s">
        <v>56</v>
      </c>
      <c r="W14" s="214"/>
      <c r="X14" s="214"/>
      <c r="Y14" s="214"/>
      <c r="Z14" s="214"/>
    </row>
    <row r="15" spans="1:26" ht="45" customHeight="1" x14ac:dyDescent="0.25">
      <c r="A15" s="44" t="str">
        <f>IF('Risco Residual'!O14="","",'Risco Residual'!O14+ROW('Risco Residual'!O14)/100)</f>
        <v/>
      </c>
      <c r="B15" s="44" t="str">
        <f t="shared" si="0"/>
        <v/>
      </c>
      <c r="C15" s="111">
        <f>IF('Risco Residual'!C14="","",ROW('Risco Residual'!C14)-11)</f>
        <v>3</v>
      </c>
      <c r="D15" s="142" t="str">
        <f>IF('Risco Residual'!O14="","",VLOOKUP('Risco Residual'!B14,'Risco Residual'!A:O,4,FALSE))</f>
        <v/>
      </c>
      <c r="E15" s="143" t="str">
        <f>IF('Risco Residual'!O14="","",VLOOKUP('Risco Residual'!B14,'Risco Residual'!A:O,5,FALSE))</f>
        <v/>
      </c>
      <c r="F15" s="111">
        <f>IFERROR(VLOOKUP('Risco Residual'!C14,'Risco Residual'!$C$12:$O$19,4,FALSE),0)</f>
        <v>0</v>
      </c>
      <c r="G15" s="111" t="str">
        <f>IFERROR(VLOOKUP('Risco Residual'!C14,'Risco Residual'!$C$12:$O$19,5,FALSE),0)</f>
        <v/>
      </c>
      <c r="H15" s="111">
        <f>IFERROR(VLOOKUP('Risco Residual'!C14,'Risco Residual'!$C$12:$O$19,6,FALSE),0)</f>
        <v>0</v>
      </c>
      <c r="I15" s="111" t="str">
        <f>IFERROR(VLOOKUP('Risco Residual'!C14,'Risco Residual'!$C$12:$O$19,7,FALSE),0)</f>
        <v/>
      </c>
      <c r="J15" s="43" t="str">
        <f>IFERROR(VLOOKUP('Risco Residual'!C14,'Risco Residual'!$C$12:$O$19,8,FALSE),0)</f>
        <v/>
      </c>
      <c r="K15" s="43" t="str">
        <f>IFERROR(VLOOKUP('Risco Residual'!C14,'Risco Residual'!$C$12:$O$19,9,FALSE),0)</f>
        <v/>
      </c>
      <c r="L15" s="111">
        <f>IFERROR(VLOOKUP('Risco Residual'!C14,'Risco Residual'!$C$12:$O$19,10,FALSE),0)</f>
        <v>0</v>
      </c>
      <c r="M15" s="111" t="str">
        <f>IFERROR(VLOOKUP('Risco Residual'!C14,'Risco Residual'!$C$12:$O$19,11,FALSE),0)</f>
        <v/>
      </c>
      <c r="N15" s="43" t="str">
        <f>IF('Risco Residual'!O14="","",VLOOKUP('Risco Residual'!B14,'Risco Residual'!A:O,14,FALSE))</f>
        <v/>
      </c>
      <c r="O15" s="144" t="str">
        <f>IF('Risco Residual'!O14="","",VLOOKUP('Risco Residual'!B14,'Risco Residual'!A:O,15,FALSE))</f>
        <v/>
      </c>
      <c r="P15" s="42"/>
      <c r="Q15" s="118"/>
      <c r="R15" s="118"/>
      <c r="S15" s="118"/>
      <c r="U15" s="115" t="s">
        <v>57</v>
      </c>
      <c r="V15" s="208" t="s">
        <v>58</v>
      </c>
      <c r="W15" s="209"/>
      <c r="X15" s="209"/>
      <c r="Y15" s="209"/>
      <c r="Z15" s="210"/>
    </row>
    <row r="16" spans="1:26" ht="45" customHeight="1" x14ac:dyDescent="0.25">
      <c r="A16" s="44" t="str">
        <f>IF('Risco Residual'!O15="","",'Risco Residual'!O15+ROW('Risco Residual'!O15)/100)</f>
        <v/>
      </c>
      <c r="B16" s="44" t="str">
        <f t="shared" si="0"/>
        <v/>
      </c>
      <c r="C16" s="171">
        <f>IF('Risco Residual'!C15="","",ROW('Risco Residual'!C15)-11)</f>
        <v>4</v>
      </c>
      <c r="D16" s="173" t="str">
        <f>IF('Risco Residual'!O15="","",VLOOKUP('Risco Residual'!B15,'Risco Residual'!A:O,4,FALSE))</f>
        <v/>
      </c>
      <c r="E16" s="174" t="str">
        <f>IF('Risco Residual'!O15="","",VLOOKUP('Risco Residual'!B15,'Risco Residual'!A:O,5,FALSE))</f>
        <v/>
      </c>
      <c r="F16" s="111">
        <f>IFERROR(VLOOKUP('Risco Residual'!C15,'Risco Residual'!$C$12:$O$19,4,FALSE),0)</f>
        <v>0</v>
      </c>
      <c r="G16" s="111" t="str">
        <f>IFERROR(VLOOKUP('Risco Residual'!C15,'Risco Residual'!$C$12:$O$19,5,FALSE),0)</f>
        <v/>
      </c>
      <c r="H16" s="111">
        <f>IFERROR(VLOOKUP('Risco Residual'!C15,'Risco Residual'!$C$12:$O$19,6,FALSE),0)</f>
        <v>0</v>
      </c>
      <c r="I16" s="111" t="str">
        <f>IFERROR(VLOOKUP('Risco Residual'!C15,'Risco Residual'!$C$12:$O$19,7,FALSE),0)</f>
        <v/>
      </c>
      <c r="J16" s="43" t="str">
        <f>IFERROR(VLOOKUP('Risco Residual'!C15,'Risco Residual'!$C$12:$O$19,8,FALSE),0)</f>
        <v/>
      </c>
      <c r="K16" s="43" t="str">
        <f>IFERROR(VLOOKUP('Risco Residual'!C15,'Risco Residual'!$C$12:$O$19,9,FALSE),0)</f>
        <v/>
      </c>
      <c r="L16" s="111">
        <f>IFERROR(VLOOKUP('Risco Residual'!C15,'Risco Residual'!$C$12:$O$19,10,FALSE),0)</f>
        <v>0</v>
      </c>
      <c r="M16" s="111" t="str">
        <f>IFERROR(VLOOKUP('Risco Residual'!C15,'Risco Residual'!$C$12:$O$19,11,FALSE),0)</f>
        <v/>
      </c>
      <c r="N16" s="43" t="str">
        <f>IF('Risco Residual'!O15="","",VLOOKUP('Risco Residual'!B15,'Risco Residual'!A:O,14,FALSE))</f>
        <v/>
      </c>
      <c r="O16" s="144" t="str">
        <f>IF('Risco Residual'!O15="","",VLOOKUP('Risco Residual'!B15,'Risco Residual'!A:O,15,FALSE))</f>
        <v/>
      </c>
      <c r="P16" s="42"/>
      <c r="Q16" s="117"/>
      <c r="R16" s="117"/>
      <c r="S16" s="117"/>
      <c r="U16" s="114" t="s">
        <v>59</v>
      </c>
      <c r="V16" s="215" t="s">
        <v>60</v>
      </c>
      <c r="W16" s="216"/>
      <c r="X16" s="216"/>
      <c r="Y16" s="216"/>
      <c r="Z16" s="217"/>
    </row>
    <row r="17" spans="1:26" ht="45" customHeight="1" x14ac:dyDescent="0.25">
      <c r="A17" s="44" t="str">
        <f>IF('Risco Residual'!O16="","",'Risco Residual'!O16+ROW('Risco Residual'!O16)/100)</f>
        <v/>
      </c>
      <c r="B17" s="44" t="str">
        <f t="shared" si="0"/>
        <v/>
      </c>
      <c r="C17" s="111">
        <f>IF('Risco Residual'!C16="","",ROW('Risco Residual'!C16)-11)</f>
        <v>5</v>
      </c>
      <c r="D17" s="142" t="str">
        <f>IF('Risco Residual'!O16="","",VLOOKUP('Risco Residual'!B16,'Risco Residual'!A:O,4,FALSE))</f>
        <v/>
      </c>
      <c r="E17" s="143" t="str">
        <f>IF('Risco Residual'!O16="","",VLOOKUP('Risco Residual'!B16,'Risco Residual'!A:O,5,FALSE))</f>
        <v/>
      </c>
      <c r="F17" s="111">
        <f>IFERROR(VLOOKUP('Risco Residual'!C16,'Risco Residual'!$C$12:$O$19,4,FALSE),0)</f>
        <v>0</v>
      </c>
      <c r="G17" s="111" t="str">
        <f>IFERROR(VLOOKUP('Risco Residual'!C16,'Risco Residual'!$C$12:$O$19,5,FALSE),0)</f>
        <v/>
      </c>
      <c r="H17" s="111">
        <f>IFERROR(VLOOKUP('Risco Residual'!C16,'Risco Residual'!$C$12:$O$19,6,FALSE),0)</f>
        <v>0</v>
      </c>
      <c r="I17" s="111" t="str">
        <f>IFERROR(VLOOKUP('Risco Residual'!C16,'Risco Residual'!$C$12:$O$19,7,FALSE),0)</f>
        <v/>
      </c>
      <c r="J17" s="43" t="str">
        <f>IFERROR(VLOOKUP('Risco Residual'!C16,'Risco Residual'!$C$12:$O$19,8,FALSE),0)</f>
        <v/>
      </c>
      <c r="K17" s="43" t="str">
        <f>IFERROR(VLOOKUP('Risco Residual'!C16,'Risco Residual'!$C$12:$O$19,9,FALSE),0)</f>
        <v/>
      </c>
      <c r="L17" s="111">
        <f>IFERROR(VLOOKUP('Risco Residual'!C16,'Risco Residual'!$C$12:$O$19,10,FALSE),0)</f>
        <v>0</v>
      </c>
      <c r="M17" s="111" t="str">
        <f>IFERROR(VLOOKUP('Risco Residual'!C16,'Risco Residual'!$C$12:$O$19,11,FALSE),0)</f>
        <v/>
      </c>
      <c r="N17" s="43" t="str">
        <f>IF('Risco Residual'!O16="","",VLOOKUP('Risco Residual'!B16,'Risco Residual'!A:O,14,FALSE))</f>
        <v/>
      </c>
      <c r="O17" s="144" t="str">
        <f>IF('Risco Residual'!O16="","",VLOOKUP('Risco Residual'!B16,'Risco Residual'!A:O,15,FALSE))</f>
        <v/>
      </c>
      <c r="P17" s="42"/>
      <c r="Q17" s="118"/>
      <c r="R17" s="118"/>
      <c r="S17" s="118"/>
      <c r="U17" s="115" t="s">
        <v>61</v>
      </c>
      <c r="V17" s="208" t="s">
        <v>62</v>
      </c>
      <c r="W17" s="209"/>
      <c r="X17" s="209"/>
      <c r="Y17" s="209"/>
      <c r="Z17" s="210"/>
    </row>
    <row r="18" spans="1:26" ht="45" customHeight="1" x14ac:dyDescent="0.25">
      <c r="A18" s="44" t="str">
        <f>IF('Risco Residual'!O17="","",'Risco Residual'!O17+ROW('Risco Residual'!O17)/100)</f>
        <v/>
      </c>
      <c r="B18" s="44" t="str">
        <f t="shared" si="0"/>
        <v/>
      </c>
      <c r="C18" s="171">
        <f>IF('Risco Residual'!C17="","",ROW('Risco Residual'!C17)-11)</f>
        <v>6</v>
      </c>
      <c r="D18" s="173" t="str">
        <f>IF('Risco Residual'!O17="","",VLOOKUP('Risco Residual'!B17,'Risco Residual'!A:O,4,FALSE))</f>
        <v/>
      </c>
      <c r="E18" s="174" t="str">
        <f>IF('Risco Residual'!O17="","",VLOOKUP('Risco Residual'!B17,'Risco Residual'!A:O,5,FALSE))</f>
        <v/>
      </c>
      <c r="F18" s="111">
        <f>IFERROR(VLOOKUP('Risco Residual'!C17,'Risco Residual'!$C$12:$O$19,4,FALSE),0)</f>
        <v>0</v>
      </c>
      <c r="G18" s="111" t="str">
        <f>IFERROR(VLOOKUP('Risco Residual'!C17,'Risco Residual'!$C$12:$O$19,5,FALSE),0)</f>
        <v/>
      </c>
      <c r="H18" s="111">
        <f>IFERROR(VLOOKUP('Risco Residual'!C17,'Risco Residual'!$C$12:$O$19,6,FALSE),0)</f>
        <v>0</v>
      </c>
      <c r="I18" s="111" t="str">
        <f>IFERROR(VLOOKUP('Risco Residual'!C17,'Risco Residual'!$C$12:$O$19,7,FALSE),0)</f>
        <v/>
      </c>
      <c r="J18" s="43" t="str">
        <f>IFERROR(VLOOKUP('Risco Residual'!C17,'Risco Residual'!$C$12:$O$19,8,FALSE),0)</f>
        <v/>
      </c>
      <c r="K18" s="43" t="str">
        <f>IFERROR(VLOOKUP('Risco Residual'!C17,'Risco Residual'!$C$12:$O$19,9,FALSE),0)</f>
        <v/>
      </c>
      <c r="L18" s="111">
        <f>IFERROR(VLOOKUP('Risco Residual'!C17,'Risco Residual'!$C$12:$O$19,10,FALSE),0)</f>
        <v>0</v>
      </c>
      <c r="M18" s="111" t="str">
        <f>IFERROR(VLOOKUP('Risco Residual'!C17,'Risco Residual'!$C$12:$O$19,11,FALSE),0)</f>
        <v/>
      </c>
      <c r="N18" s="43" t="str">
        <f>IF('Risco Residual'!O17="","",VLOOKUP('Risco Residual'!B17,'Risco Residual'!A:O,14,FALSE))</f>
        <v/>
      </c>
      <c r="O18" s="144" t="str">
        <f>IF('Risco Residual'!O17="","",VLOOKUP('Risco Residual'!B17,'Risco Residual'!A:O,15,FALSE))</f>
        <v/>
      </c>
      <c r="P18" s="42"/>
      <c r="Q18" s="117"/>
      <c r="R18" s="117"/>
      <c r="S18" s="117"/>
    </row>
    <row r="19" spans="1:26" ht="45" customHeight="1" x14ac:dyDescent="0.25">
      <c r="A19" s="44" t="str">
        <f>IF('Risco Residual'!O18="","",'Risco Residual'!O18+ROW('Risco Residual'!O18)/100)</f>
        <v/>
      </c>
      <c r="B19" s="44" t="str">
        <f t="shared" si="0"/>
        <v/>
      </c>
      <c r="C19" s="111">
        <f>IF('Risco Residual'!C18="","",ROW('Risco Residual'!C18)-11)</f>
        <v>7</v>
      </c>
      <c r="D19" s="142" t="str">
        <f>IF('Risco Residual'!O18="","",VLOOKUP('Risco Residual'!B18,'Risco Residual'!A:O,4,FALSE))</f>
        <v/>
      </c>
      <c r="E19" s="143" t="str">
        <f>IF('Risco Residual'!O18="","",VLOOKUP('Risco Residual'!B18,'Risco Residual'!A:O,5,FALSE))</f>
        <v/>
      </c>
      <c r="F19" s="111">
        <f>IFERROR(VLOOKUP('Risco Residual'!C18,'Risco Residual'!$C$12:$O$19,4,FALSE),0)</f>
        <v>0</v>
      </c>
      <c r="G19" s="111" t="str">
        <f>IFERROR(VLOOKUP('Risco Residual'!C18,'Risco Residual'!$C$12:$O$19,5,FALSE),0)</f>
        <v/>
      </c>
      <c r="H19" s="111">
        <f>IFERROR(VLOOKUP('Risco Residual'!C18,'Risco Residual'!$C$12:$O$19,6,FALSE),0)</f>
        <v>0</v>
      </c>
      <c r="I19" s="111" t="str">
        <f>IFERROR(VLOOKUP('Risco Residual'!C18,'Risco Residual'!$C$12:$O$19,7,FALSE),0)</f>
        <v/>
      </c>
      <c r="J19" s="43" t="str">
        <f>IFERROR(VLOOKUP('Risco Residual'!C18,'Risco Residual'!$C$12:$O$19,8,FALSE),0)</f>
        <v/>
      </c>
      <c r="K19" s="43" t="str">
        <f>IFERROR(VLOOKUP('Risco Residual'!C18,'Risco Residual'!$C$12:$O$19,9,FALSE),0)</f>
        <v/>
      </c>
      <c r="L19" s="111">
        <f>IFERROR(VLOOKUP('Risco Residual'!C18,'Risco Residual'!$C$12:$O$19,10,FALSE),0)</f>
        <v>0</v>
      </c>
      <c r="M19" s="111" t="str">
        <f>IFERROR(VLOOKUP('Risco Residual'!C18,'Risco Residual'!$C$12:$O$19,11,FALSE),0)</f>
        <v/>
      </c>
      <c r="N19" s="43" t="str">
        <f>IF('Risco Residual'!O18="","",VLOOKUP('Risco Residual'!B18,'Risco Residual'!A:O,14,FALSE))</f>
        <v/>
      </c>
      <c r="O19" s="144" t="str">
        <f>IF('Risco Residual'!O18="","",VLOOKUP('Risco Residual'!B18,'Risco Residual'!A:O,15,FALSE))</f>
        <v/>
      </c>
      <c r="P19" s="42"/>
      <c r="Q19" s="118"/>
      <c r="R19" s="118"/>
      <c r="S19" s="118"/>
    </row>
    <row r="20" spans="1:26" ht="45" customHeight="1" x14ac:dyDescent="0.25">
      <c r="A20" s="44" t="str">
        <f>IF('Risco Residual'!O19="","",'Risco Residual'!O19+ROW('Risco Residual'!O19)/100)</f>
        <v/>
      </c>
      <c r="B20" s="44" t="str">
        <f t="shared" si="0"/>
        <v/>
      </c>
      <c r="C20" s="172">
        <f>IF('Risco Residual'!C19="","",ROW('Risco Residual'!C19)-11)</f>
        <v>8</v>
      </c>
      <c r="D20" s="175" t="str">
        <f>IF('Risco Residual'!O19="","",VLOOKUP('Risco Residual'!B19,'Risco Residual'!A:O,4,FALSE))</f>
        <v/>
      </c>
      <c r="E20" s="176" t="str">
        <f>IF('Risco Residual'!O19="","",VLOOKUP('Risco Residual'!B19,'Risco Residual'!A:O,5,FALSE))</f>
        <v/>
      </c>
      <c r="F20" s="111">
        <f>IFERROR(VLOOKUP('Risco Residual'!C19,'Risco Residual'!$C$12:$O$19,4,FALSE),0)</f>
        <v>0</v>
      </c>
      <c r="G20" s="111" t="str">
        <f>IFERROR(VLOOKUP('Risco Residual'!C19,'Risco Residual'!$C$12:$O$19,5,FALSE),0)</f>
        <v/>
      </c>
      <c r="H20" s="111">
        <f>IFERROR(VLOOKUP('Risco Residual'!C19,'Risco Residual'!$C$12:$O$19,6,FALSE),0)</f>
        <v>0</v>
      </c>
      <c r="I20" s="111" t="str">
        <f>IFERROR(VLOOKUP('Risco Residual'!C19,'Risco Residual'!$C$12:$O$19,7,FALSE),0)</f>
        <v/>
      </c>
      <c r="J20" s="43" t="str">
        <f>IFERROR(VLOOKUP('Risco Residual'!C19,'Risco Residual'!$C$12:$O$19,8,FALSE),0)</f>
        <v/>
      </c>
      <c r="K20" s="43" t="str">
        <f>IFERROR(VLOOKUP('Risco Residual'!C19,'Risco Residual'!$C$12:$O$19,9,FALSE),0)</f>
        <v/>
      </c>
      <c r="L20" s="111">
        <f>IFERROR(VLOOKUP('Risco Residual'!C19,'Risco Residual'!$C$12:$O$19,10,FALSE),0)</f>
        <v>0</v>
      </c>
      <c r="M20" s="111" t="str">
        <f>IFERROR(VLOOKUP('Risco Residual'!C19,'Risco Residual'!$C$12:$O$19,11,FALSE),0)</f>
        <v/>
      </c>
      <c r="N20" s="43" t="str">
        <f>IF('Risco Residual'!O19="","",VLOOKUP('Risco Residual'!B19,'Risco Residual'!A:O,14,FALSE))</f>
        <v/>
      </c>
      <c r="O20" s="144" t="str">
        <f>IF('Risco Residual'!O19="","",VLOOKUP('Risco Residual'!B19,'Risco Residual'!A:O,15,FALSE))</f>
        <v/>
      </c>
      <c r="P20" s="42"/>
      <c r="Q20" s="117"/>
      <c r="R20" s="117"/>
      <c r="S20" s="117"/>
    </row>
  </sheetData>
  <sheetProtection algorithmName="SHA-512" hashValue="aHz3fHic7xcjfik/i65BSeaf0PRyMPIz891GCjQrwKeaNyXPJaBmt3SpoKbgdvA/1T0PudDhYv11vf3FUESwGg==" saltValue="U3fFDpvWMQqQdUfby2tjLQ==" spinCount="100000" sheet="1" objects="1" scenarios="1"/>
  <autoFilter ref="C12:O12" xr:uid="{BE09EEF6-7EBD-4083-872F-595F2E574C93}">
    <sortState xmlns:xlrd2="http://schemas.microsoft.com/office/spreadsheetml/2017/richdata2" ref="C13:O202">
      <sortCondition descending="1" ref="O12"/>
    </sortState>
  </autoFilter>
  <sortState xmlns:xlrd2="http://schemas.microsoft.com/office/spreadsheetml/2017/richdata2" ref="C13:S20">
    <sortCondition ref="C13:C20"/>
  </sortState>
  <dataConsolidate/>
  <mergeCells count="13">
    <mergeCell ref="V17:Z17"/>
    <mergeCell ref="U11:Z11"/>
    <mergeCell ref="V14:Z14"/>
    <mergeCell ref="V15:Z15"/>
    <mergeCell ref="V16:Z16"/>
    <mergeCell ref="V12:Z12"/>
    <mergeCell ref="V13:Z13"/>
    <mergeCell ref="N11:O11"/>
    <mergeCell ref="C6:E6"/>
    <mergeCell ref="F11:G11"/>
    <mergeCell ref="H11:I11"/>
    <mergeCell ref="J11:K11"/>
    <mergeCell ref="C7:E9"/>
  </mergeCells>
  <conditionalFormatting sqref="J13:J20">
    <cfRule type="containsText" dxfId="23" priority="16" operator="containsText" text="RISCO ALTO">
      <formula>NOT(ISERROR(SEARCH("RISCO ALTO",J13)))</formula>
    </cfRule>
    <cfRule type="containsText" dxfId="22" priority="17" operator="containsText" text="RISCO MÉDIO">
      <formula>NOT(ISERROR(SEARCH("RISCO MÉDIO",J13)))</formula>
    </cfRule>
    <cfRule type="containsText" dxfId="21" priority="18" operator="containsText" text="RISCO BAIXO">
      <formula>NOT(ISERROR(SEARCH("RISCO BAIXO",J13)))</formula>
    </cfRule>
  </conditionalFormatting>
  <conditionalFormatting sqref="K13:K20">
    <cfRule type="cellIs" dxfId="20" priority="6" stopIfTrue="1" operator="between">
      <formula>20</formula>
      <formula>25</formula>
    </cfRule>
    <cfRule type="cellIs" dxfId="19" priority="7" operator="between">
      <formula>3</formula>
      <formula>4</formula>
    </cfRule>
    <cfRule type="cellIs" dxfId="18" priority="8" stopIfTrue="1" operator="between">
      <formula>12</formula>
      <formula>20</formula>
    </cfRule>
    <cfRule type="cellIs" dxfId="17" priority="9" stopIfTrue="1" operator="between">
      <formula>5</formula>
      <formula>10</formula>
    </cfRule>
    <cfRule type="cellIs" dxfId="16" priority="10" stopIfTrue="1" operator="between">
      <formula>1</formula>
      <formula>2</formula>
    </cfRule>
    <cfRule type="cellIs" dxfId="15" priority="11" stopIfTrue="1" operator="lessThan">
      <formula>80</formula>
    </cfRule>
    <cfRule type="cellIs" dxfId="14" priority="12" stopIfTrue="1" operator="lessThan">
      <formula>40</formula>
    </cfRule>
    <cfRule type="cellIs" dxfId="13" priority="13" stopIfTrue="1" operator="lessThan">
      <formula>10</formula>
    </cfRule>
  </conditionalFormatting>
  <conditionalFormatting sqref="O13:O20">
    <cfRule type="cellIs" dxfId="7" priority="19" stopIfTrue="1" operator="between">
      <formula>20</formula>
      <formula>25</formula>
    </cfRule>
    <cfRule type="cellIs" dxfId="6" priority="20" operator="between">
      <formula>0.1</formula>
      <formula>4</formula>
    </cfRule>
    <cfRule type="cellIs" dxfId="5" priority="21" stopIfTrue="1" operator="between">
      <formula>10.1</formula>
      <formula>19.9</formula>
    </cfRule>
    <cfRule type="cellIs" dxfId="4" priority="22" stopIfTrue="1" operator="between">
      <formula>4.1</formula>
      <formula>10</formula>
    </cfRule>
    <cfRule type="cellIs" dxfId="3" priority="23" stopIfTrue="1" operator="equal">
      <formula>0</formula>
    </cfRule>
    <cfRule type="cellIs" dxfId="2" priority="24" stopIfTrue="1" operator="lessThan">
      <formula>80</formula>
    </cfRule>
    <cfRule type="cellIs" dxfId="1" priority="25" stopIfTrue="1" operator="lessThan">
      <formula>40</formula>
    </cfRule>
    <cfRule type="cellIs" dxfId="0" priority="26" stopIfTrue="1" operator="lessThan">
      <formula>10</formula>
    </cfRule>
  </conditionalFormatting>
  <dataValidations count="4">
    <dataValidation type="list" allowBlank="1" showInputMessage="1" showErrorMessage="1" sqref="WVQ983001:WVQ983060 JE13:JE20 TA13:TA20 ACW13:ACW20 AMS13:AMS20 AWO13:AWO20 BGK13:BGK20 BQG13:BQG20 CAC13:CAC20 CJY13:CJY20 CTU13:CTU20 DDQ13:DDQ20 DNM13:DNM20 DXI13:DXI20 EHE13:EHE20 ERA13:ERA20 FAW13:FAW20 FKS13:FKS20 FUO13:FUO20 GEK13:GEK20 GOG13:GOG20 GYC13:GYC20 HHY13:HHY20 HRU13:HRU20 IBQ13:IBQ20 ILM13:ILM20 IVI13:IVI20 JFE13:JFE20 JPA13:JPA20 JYW13:JYW20 KIS13:KIS20 KSO13:KSO20 LCK13:LCK20 LMG13:LMG20 LWC13:LWC20 MFY13:MFY20 MPU13:MPU20 MZQ13:MZQ20 NJM13:NJM20 NTI13:NTI20 ODE13:ODE20 ONA13:ONA20 OWW13:OWW20 PGS13:PGS20 PQO13:PQO20 QAK13:QAK20 QKG13:QKG20 QUC13:QUC20 RDY13:RDY20 RNU13:RNU20 RXQ13:RXQ20 SHM13:SHM20 SRI13:SRI20 TBE13:TBE20 TLA13:TLA20 TUW13:TUW20 UES13:UES20 UOO13:UOO20 UYK13:UYK20 VIG13:VIG20 VSC13:VSC20 WBY13:WBY20 WLU13:WLU20 WVQ13:WVQ20 H65497:H65556 JE65497:JE65556 TA65497:TA65556 ACW65497:ACW65556 AMS65497:AMS65556 AWO65497:AWO65556 BGK65497:BGK65556 BQG65497:BQG65556 CAC65497:CAC65556 CJY65497:CJY65556 CTU65497:CTU65556 DDQ65497:DDQ65556 DNM65497:DNM65556 DXI65497:DXI65556 EHE65497:EHE65556 ERA65497:ERA65556 FAW65497:FAW65556 FKS65497:FKS65556 FUO65497:FUO65556 GEK65497:GEK65556 GOG65497:GOG65556 GYC65497:GYC65556 HHY65497:HHY65556 HRU65497:HRU65556 IBQ65497:IBQ65556 ILM65497:ILM65556 IVI65497:IVI65556 JFE65497:JFE65556 JPA65497:JPA65556 JYW65497:JYW65556 KIS65497:KIS65556 KSO65497:KSO65556 LCK65497:LCK65556 LMG65497:LMG65556 LWC65497:LWC65556 MFY65497:MFY65556 MPU65497:MPU65556 MZQ65497:MZQ65556 NJM65497:NJM65556 NTI65497:NTI65556 ODE65497:ODE65556 ONA65497:ONA65556 OWW65497:OWW65556 PGS65497:PGS65556 PQO65497:PQO65556 QAK65497:QAK65556 QKG65497:QKG65556 QUC65497:QUC65556 RDY65497:RDY65556 RNU65497:RNU65556 RXQ65497:RXQ65556 SHM65497:SHM65556 SRI65497:SRI65556 TBE65497:TBE65556 TLA65497:TLA65556 TUW65497:TUW65556 UES65497:UES65556 UOO65497:UOO65556 UYK65497:UYK65556 VIG65497:VIG65556 VSC65497:VSC65556 WBY65497:WBY65556 WLU65497:WLU65556 WVQ65497:WVQ65556 H131033:H131092 JE131033:JE131092 TA131033:TA131092 ACW131033:ACW131092 AMS131033:AMS131092 AWO131033:AWO131092 BGK131033:BGK131092 BQG131033:BQG131092 CAC131033:CAC131092 CJY131033:CJY131092 CTU131033:CTU131092 DDQ131033:DDQ131092 DNM131033:DNM131092 DXI131033:DXI131092 EHE131033:EHE131092 ERA131033:ERA131092 FAW131033:FAW131092 FKS131033:FKS131092 FUO131033:FUO131092 GEK131033:GEK131092 GOG131033:GOG131092 GYC131033:GYC131092 HHY131033:HHY131092 HRU131033:HRU131092 IBQ131033:IBQ131092 ILM131033:ILM131092 IVI131033:IVI131092 JFE131033:JFE131092 JPA131033:JPA131092 JYW131033:JYW131092 KIS131033:KIS131092 KSO131033:KSO131092 LCK131033:LCK131092 LMG131033:LMG131092 LWC131033:LWC131092 MFY131033:MFY131092 MPU131033:MPU131092 MZQ131033:MZQ131092 NJM131033:NJM131092 NTI131033:NTI131092 ODE131033:ODE131092 ONA131033:ONA131092 OWW131033:OWW131092 PGS131033:PGS131092 PQO131033:PQO131092 QAK131033:QAK131092 QKG131033:QKG131092 QUC131033:QUC131092 RDY131033:RDY131092 RNU131033:RNU131092 RXQ131033:RXQ131092 SHM131033:SHM131092 SRI131033:SRI131092 TBE131033:TBE131092 TLA131033:TLA131092 TUW131033:TUW131092 UES131033:UES131092 UOO131033:UOO131092 UYK131033:UYK131092 VIG131033:VIG131092 VSC131033:VSC131092 WBY131033:WBY131092 WLU131033:WLU131092 WVQ131033:WVQ131092 H196569:H196628 JE196569:JE196628 TA196569:TA196628 ACW196569:ACW196628 AMS196569:AMS196628 AWO196569:AWO196628 BGK196569:BGK196628 BQG196569:BQG196628 CAC196569:CAC196628 CJY196569:CJY196628 CTU196569:CTU196628 DDQ196569:DDQ196628 DNM196569:DNM196628 DXI196569:DXI196628 EHE196569:EHE196628 ERA196569:ERA196628 FAW196569:FAW196628 FKS196569:FKS196628 FUO196569:FUO196628 GEK196569:GEK196628 GOG196569:GOG196628 GYC196569:GYC196628 HHY196569:HHY196628 HRU196569:HRU196628 IBQ196569:IBQ196628 ILM196569:ILM196628 IVI196569:IVI196628 JFE196569:JFE196628 JPA196569:JPA196628 JYW196569:JYW196628 KIS196569:KIS196628 KSO196569:KSO196628 LCK196569:LCK196628 LMG196569:LMG196628 LWC196569:LWC196628 MFY196569:MFY196628 MPU196569:MPU196628 MZQ196569:MZQ196628 NJM196569:NJM196628 NTI196569:NTI196628 ODE196569:ODE196628 ONA196569:ONA196628 OWW196569:OWW196628 PGS196569:PGS196628 PQO196569:PQO196628 QAK196569:QAK196628 QKG196569:QKG196628 QUC196569:QUC196628 RDY196569:RDY196628 RNU196569:RNU196628 RXQ196569:RXQ196628 SHM196569:SHM196628 SRI196569:SRI196628 TBE196569:TBE196628 TLA196569:TLA196628 TUW196569:TUW196628 UES196569:UES196628 UOO196569:UOO196628 UYK196569:UYK196628 VIG196569:VIG196628 VSC196569:VSC196628 WBY196569:WBY196628 WLU196569:WLU196628 WVQ196569:WVQ196628 H262105:H262164 JE262105:JE262164 TA262105:TA262164 ACW262105:ACW262164 AMS262105:AMS262164 AWO262105:AWO262164 BGK262105:BGK262164 BQG262105:BQG262164 CAC262105:CAC262164 CJY262105:CJY262164 CTU262105:CTU262164 DDQ262105:DDQ262164 DNM262105:DNM262164 DXI262105:DXI262164 EHE262105:EHE262164 ERA262105:ERA262164 FAW262105:FAW262164 FKS262105:FKS262164 FUO262105:FUO262164 GEK262105:GEK262164 GOG262105:GOG262164 GYC262105:GYC262164 HHY262105:HHY262164 HRU262105:HRU262164 IBQ262105:IBQ262164 ILM262105:ILM262164 IVI262105:IVI262164 JFE262105:JFE262164 JPA262105:JPA262164 JYW262105:JYW262164 KIS262105:KIS262164 KSO262105:KSO262164 LCK262105:LCK262164 LMG262105:LMG262164 LWC262105:LWC262164 MFY262105:MFY262164 MPU262105:MPU262164 MZQ262105:MZQ262164 NJM262105:NJM262164 NTI262105:NTI262164 ODE262105:ODE262164 ONA262105:ONA262164 OWW262105:OWW262164 PGS262105:PGS262164 PQO262105:PQO262164 QAK262105:QAK262164 QKG262105:QKG262164 QUC262105:QUC262164 RDY262105:RDY262164 RNU262105:RNU262164 RXQ262105:RXQ262164 SHM262105:SHM262164 SRI262105:SRI262164 TBE262105:TBE262164 TLA262105:TLA262164 TUW262105:TUW262164 UES262105:UES262164 UOO262105:UOO262164 UYK262105:UYK262164 VIG262105:VIG262164 VSC262105:VSC262164 WBY262105:WBY262164 WLU262105:WLU262164 WVQ262105:WVQ262164 H327641:H327700 JE327641:JE327700 TA327641:TA327700 ACW327641:ACW327700 AMS327641:AMS327700 AWO327641:AWO327700 BGK327641:BGK327700 BQG327641:BQG327700 CAC327641:CAC327700 CJY327641:CJY327700 CTU327641:CTU327700 DDQ327641:DDQ327700 DNM327641:DNM327700 DXI327641:DXI327700 EHE327641:EHE327700 ERA327641:ERA327700 FAW327641:FAW327700 FKS327641:FKS327700 FUO327641:FUO327700 GEK327641:GEK327700 GOG327641:GOG327700 GYC327641:GYC327700 HHY327641:HHY327700 HRU327641:HRU327700 IBQ327641:IBQ327700 ILM327641:ILM327700 IVI327641:IVI327700 JFE327641:JFE327700 JPA327641:JPA327700 JYW327641:JYW327700 KIS327641:KIS327700 KSO327641:KSO327700 LCK327641:LCK327700 LMG327641:LMG327700 LWC327641:LWC327700 MFY327641:MFY327700 MPU327641:MPU327700 MZQ327641:MZQ327700 NJM327641:NJM327700 NTI327641:NTI327700 ODE327641:ODE327700 ONA327641:ONA327700 OWW327641:OWW327700 PGS327641:PGS327700 PQO327641:PQO327700 QAK327641:QAK327700 QKG327641:QKG327700 QUC327641:QUC327700 RDY327641:RDY327700 RNU327641:RNU327700 RXQ327641:RXQ327700 SHM327641:SHM327700 SRI327641:SRI327700 TBE327641:TBE327700 TLA327641:TLA327700 TUW327641:TUW327700 UES327641:UES327700 UOO327641:UOO327700 UYK327641:UYK327700 VIG327641:VIG327700 VSC327641:VSC327700 WBY327641:WBY327700 WLU327641:WLU327700 WVQ327641:WVQ327700 H393177:H393236 JE393177:JE393236 TA393177:TA393236 ACW393177:ACW393236 AMS393177:AMS393236 AWO393177:AWO393236 BGK393177:BGK393236 BQG393177:BQG393236 CAC393177:CAC393236 CJY393177:CJY393236 CTU393177:CTU393236 DDQ393177:DDQ393236 DNM393177:DNM393236 DXI393177:DXI393236 EHE393177:EHE393236 ERA393177:ERA393236 FAW393177:FAW393236 FKS393177:FKS393236 FUO393177:FUO393236 GEK393177:GEK393236 GOG393177:GOG393236 GYC393177:GYC393236 HHY393177:HHY393236 HRU393177:HRU393236 IBQ393177:IBQ393236 ILM393177:ILM393236 IVI393177:IVI393236 JFE393177:JFE393236 JPA393177:JPA393236 JYW393177:JYW393236 KIS393177:KIS393236 KSO393177:KSO393236 LCK393177:LCK393236 LMG393177:LMG393236 LWC393177:LWC393236 MFY393177:MFY393236 MPU393177:MPU393236 MZQ393177:MZQ393236 NJM393177:NJM393236 NTI393177:NTI393236 ODE393177:ODE393236 ONA393177:ONA393236 OWW393177:OWW393236 PGS393177:PGS393236 PQO393177:PQO393236 QAK393177:QAK393236 QKG393177:QKG393236 QUC393177:QUC393236 RDY393177:RDY393236 RNU393177:RNU393236 RXQ393177:RXQ393236 SHM393177:SHM393236 SRI393177:SRI393236 TBE393177:TBE393236 TLA393177:TLA393236 TUW393177:TUW393236 UES393177:UES393236 UOO393177:UOO393236 UYK393177:UYK393236 VIG393177:VIG393236 VSC393177:VSC393236 WBY393177:WBY393236 WLU393177:WLU393236 WVQ393177:WVQ393236 H458713:H458772 JE458713:JE458772 TA458713:TA458772 ACW458713:ACW458772 AMS458713:AMS458772 AWO458713:AWO458772 BGK458713:BGK458772 BQG458713:BQG458772 CAC458713:CAC458772 CJY458713:CJY458772 CTU458713:CTU458772 DDQ458713:DDQ458772 DNM458713:DNM458772 DXI458713:DXI458772 EHE458713:EHE458772 ERA458713:ERA458772 FAW458713:FAW458772 FKS458713:FKS458772 FUO458713:FUO458772 GEK458713:GEK458772 GOG458713:GOG458772 GYC458713:GYC458772 HHY458713:HHY458772 HRU458713:HRU458772 IBQ458713:IBQ458772 ILM458713:ILM458772 IVI458713:IVI458772 JFE458713:JFE458772 JPA458713:JPA458772 JYW458713:JYW458772 KIS458713:KIS458772 KSO458713:KSO458772 LCK458713:LCK458772 LMG458713:LMG458772 LWC458713:LWC458772 MFY458713:MFY458772 MPU458713:MPU458772 MZQ458713:MZQ458772 NJM458713:NJM458772 NTI458713:NTI458772 ODE458713:ODE458772 ONA458713:ONA458772 OWW458713:OWW458772 PGS458713:PGS458772 PQO458713:PQO458772 QAK458713:QAK458772 QKG458713:QKG458772 QUC458713:QUC458772 RDY458713:RDY458772 RNU458713:RNU458772 RXQ458713:RXQ458772 SHM458713:SHM458772 SRI458713:SRI458772 TBE458713:TBE458772 TLA458713:TLA458772 TUW458713:TUW458772 UES458713:UES458772 UOO458713:UOO458772 UYK458713:UYK458772 VIG458713:VIG458772 VSC458713:VSC458772 WBY458713:WBY458772 WLU458713:WLU458772 WVQ458713:WVQ458772 H524249:H524308 JE524249:JE524308 TA524249:TA524308 ACW524249:ACW524308 AMS524249:AMS524308 AWO524249:AWO524308 BGK524249:BGK524308 BQG524249:BQG524308 CAC524249:CAC524308 CJY524249:CJY524308 CTU524249:CTU524308 DDQ524249:DDQ524308 DNM524249:DNM524308 DXI524249:DXI524308 EHE524249:EHE524308 ERA524249:ERA524308 FAW524249:FAW524308 FKS524249:FKS524308 FUO524249:FUO524308 GEK524249:GEK524308 GOG524249:GOG524308 GYC524249:GYC524308 HHY524249:HHY524308 HRU524249:HRU524308 IBQ524249:IBQ524308 ILM524249:ILM524308 IVI524249:IVI524308 JFE524249:JFE524308 JPA524249:JPA524308 JYW524249:JYW524308 KIS524249:KIS524308 KSO524249:KSO524308 LCK524249:LCK524308 LMG524249:LMG524308 LWC524249:LWC524308 MFY524249:MFY524308 MPU524249:MPU524308 MZQ524249:MZQ524308 NJM524249:NJM524308 NTI524249:NTI524308 ODE524249:ODE524308 ONA524249:ONA524308 OWW524249:OWW524308 PGS524249:PGS524308 PQO524249:PQO524308 QAK524249:QAK524308 QKG524249:QKG524308 QUC524249:QUC524308 RDY524249:RDY524308 RNU524249:RNU524308 RXQ524249:RXQ524308 SHM524249:SHM524308 SRI524249:SRI524308 TBE524249:TBE524308 TLA524249:TLA524308 TUW524249:TUW524308 UES524249:UES524308 UOO524249:UOO524308 UYK524249:UYK524308 VIG524249:VIG524308 VSC524249:VSC524308 WBY524249:WBY524308 WLU524249:WLU524308 WVQ524249:WVQ524308 H589785:H589844 JE589785:JE589844 TA589785:TA589844 ACW589785:ACW589844 AMS589785:AMS589844 AWO589785:AWO589844 BGK589785:BGK589844 BQG589785:BQG589844 CAC589785:CAC589844 CJY589785:CJY589844 CTU589785:CTU589844 DDQ589785:DDQ589844 DNM589785:DNM589844 DXI589785:DXI589844 EHE589785:EHE589844 ERA589785:ERA589844 FAW589785:FAW589844 FKS589785:FKS589844 FUO589785:FUO589844 GEK589785:GEK589844 GOG589785:GOG589844 GYC589785:GYC589844 HHY589785:HHY589844 HRU589785:HRU589844 IBQ589785:IBQ589844 ILM589785:ILM589844 IVI589785:IVI589844 JFE589785:JFE589844 JPA589785:JPA589844 JYW589785:JYW589844 KIS589785:KIS589844 KSO589785:KSO589844 LCK589785:LCK589844 LMG589785:LMG589844 LWC589785:LWC589844 MFY589785:MFY589844 MPU589785:MPU589844 MZQ589785:MZQ589844 NJM589785:NJM589844 NTI589785:NTI589844 ODE589785:ODE589844 ONA589785:ONA589844 OWW589785:OWW589844 PGS589785:PGS589844 PQO589785:PQO589844 QAK589785:QAK589844 QKG589785:QKG589844 QUC589785:QUC589844 RDY589785:RDY589844 RNU589785:RNU589844 RXQ589785:RXQ589844 SHM589785:SHM589844 SRI589785:SRI589844 TBE589785:TBE589844 TLA589785:TLA589844 TUW589785:TUW589844 UES589785:UES589844 UOO589785:UOO589844 UYK589785:UYK589844 VIG589785:VIG589844 VSC589785:VSC589844 WBY589785:WBY589844 WLU589785:WLU589844 WVQ589785:WVQ589844 H655321:H655380 JE655321:JE655380 TA655321:TA655380 ACW655321:ACW655380 AMS655321:AMS655380 AWO655321:AWO655380 BGK655321:BGK655380 BQG655321:BQG655380 CAC655321:CAC655380 CJY655321:CJY655380 CTU655321:CTU655380 DDQ655321:DDQ655380 DNM655321:DNM655380 DXI655321:DXI655380 EHE655321:EHE655380 ERA655321:ERA655380 FAW655321:FAW655380 FKS655321:FKS655380 FUO655321:FUO655380 GEK655321:GEK655380 GOG655321:GOG655380 GYC655321:GYC655380 HHY655321:HHY655380 HRU655321:HRU655380 IBQ655321:IBQ655380 ILM655321:ILM655380 IVI655321:IVI655380 JFE655321:JFE655380 JPA655321:JPA655380 JYW655321:JYW655380 KIS655321:KIS655380 KSO655321:KSO655380 LCK655321:LCK655380 LMG655321:LMG655380 LWC655321:LWC655380 MFY655321:MFY655380 MPU655321:MPU655380 MZQ655321:MZQ655380 NJM655321:NJM655380 NTI655321:NTI655380 ODE655321:ODE655380 ONA655321:ONA655380 OWW655321:OWW655380 PGS655321:PGS655380 PQO655321:PQO655380 QAK655321:QAK655380 QKG655321:QKG655380 QUC655321:QUC655380 RDY655321:RDY655380 RNU655321:RNU655380 RXQ655321:RXQ655380 SHM655321:SHM655380 SRI655321:SRI655380 TBE655321:TBE655380 TLA655321:TLA655380 TUW655321:TUW655380 UES655321:UES655380 UOO655321:UOO655380 UYK655321:UYK655380 VIG655321:VIG655380 VSC655321:VSC655380 WBY655321:WBY655380 WLU655321:WLU655380 WVQ655321:WVQ655380 H720857:H720916 JE720857:JE720916 TA720857:TA720916 ACW720857:ACW720916 AMS720857:AMS720916 AWO720857:AWO720916 BGK720857:BGK720916 BQG720857:BQG720916 CAC720857:CAC720916 CJY720857:CJY720916 CTU720857:CTU720916 DDQ720857:DDQ720916 DNM720857:DNM720916 DXI720857:DXI720916 EHE720857:EHE720916 ERA720857:ERA720916 FAW720857:FAW720916 FKS720857:FKS720916 FUO720857:FUO720916 GEK720857:GEK720916 GOG720857:GOG720916 GYC720857:GYC720916 HHY720857:HHY720916 HRU720857:HRU720916 IBQ720857:IBQ720916 ILM720857:ILM720916 IVI720857:IVI720916 JFE720857:JFE720916 JPA720857:JPA720916 JYW720857:JYW720916 KIS720857:KIS720916 KSO720857:KSO720916 LCK720857:LCK720916 LMG720857:LMG720916 LWC720857:LWC720916 MFY720857:MFY720916 MPU720857:MPU720916 MZQ720857:MZQ720916 NJM720857:NJM720916 NTI720857:NTI720916 ODE720857:ODE720916 ONA720857:ONA720916 OWW720857:OWW720916 PGS720857:PGS720916 PQO720857:PQO720916 QAK720857:QAK720916 QKG720857:QKG720916 QUC720857:QUC720916 RDY720857:RDY720916 RNU720857:RNU720916 RXQ720857:RXQ720916 SHM720857:SHM720916 SRI720857:SRI720916 TBE720857:TBE720916 TLA720857:TLA720916 TUW720857:TUW720916 UES720857:UES720916 UOO720857:UOO720916 UYK720857:UYK720916 VIG720857:VIG720916 VSC720857:VSC720916 WBY720857:WBY720916 WLU720857:WLU720916 WVQ720857:WVQ720916 H786393:H786452 JE786393:JE786452 TA786393:TA786452 ACW786393:ACW786452 AMS786393:AMS786452 AWO786393:AWO786452 BGK786393:BGK786452 BQG786393:BQG786452 CAC786393:CAC786452 CJY786393:CJY786452 CTU786393:CTU786452 DDQ786393:DDQ786452 DNM786393:DNM786452 DXI786393:DXI786452 EHE786393:EHE786452 ERA786393:ERA786452 FAW786393:FAW786452 FKS786393:FKS786452 FUO786393:FUO786452 GEK786393:GEK786452 GOG786393:GOG786452 GYC786393:GYC786452 HHY786393:HHY786452 HRU786393:HRU786452 IBQ786393:IBQ786452 ILM786393:ILM786452 IVI786393:IVI786452 JFE786393:JFE786452 JPA786393:JPA786452 JYW786393:JYW786452 KIS786393:KIS786452 KSO786393:KSO786452 LCK786393:LCK786452 LMG786393:LMG786452 LWC786393:LWC786452 MFY786393:MFY786452 MPU786393:MPU786452 MZQ786393:MZQ786452 NJM786393:NJM786452 NTI786393:NTI786452 ODE786393:ODE786452 ONA786393:ONA786452 OWW786393:OWW786452 PGS786393:PGS786452 PQO786393:PQO786452 QAK786393:QAK786452 QKG786393:QKG786452 QUC786393:QUC786452 RDY786393:RDY786452 RNU786393:RNU786452 RXQ786393:RXQ786452 SHM786393:SHM786452 SRI786393:SRI786452 TBE786393:TBE786452 TLA786393:TLA786452 TUW786393:TUW786452 UES786393:UES786452 UOO786393:UOO786452 UYK786393:UYK786452 VIG786393:VIG786452 VSC786393:VSC786452 WBY786393:WBY786452 WLU786393:WLU786452 WVQ786393:WVQ786452 H851929:H851988 JE851929:JE851988 TA851929:TA851988 ACW851929:ACW851988 AMS851929:AMS851988 AWO851929:AWO851988 BGK851929:BGK851988 BQG851929:BQG851988 CAC851929:CAC851988 CJY851929:CJY851988 CTU851929:CTU851988 DDQ851929:DDQ851988 DNM851929:DNM851988 DXI851929:DXI851988 EHE851929:EHE851988 ERA851929:ERA851988 FAW851929:FAW851988 FKS851929:FKS851988 FUO851929:FUO851988 GEK851929:GEK851988 GOG851929:GOG851988 GYC851929:GYC851988 HHY851929:HHY851988 HRU851929:HRU851988 IBQ851929:IBQ851988 ILM851929:ILM851988 IVI851929:IVI851988 JFE851929:JFE851988 JPA851929:JPA851988 JYW851929:JYW851988 KIS851929:KIS851988 KSO851929:KSO851988 LCK851929:LCK851988 LMG851929:LMG851988 LWC851929:LWC851988 MFY851929:MFY851988 MPU851929:MPU851988 MZQ851929:MZQ851988 NJM851929:NJM851988 NTI851929:NTI851988 ODE851929:ODE851988 ONA851929:ONA851988 OWW851929:OWW851988 PGS851929:PGS851988 PQO851929:PQO851988 QAK851929:QAK851988 QKG851929:QKG851988 QUC851929:QUC851988 RDY851929:RDY851988 RNU851929:RNU851988 RXQ851929:RXQ851988 SHM851929:SHM851988 SRI851929:SRI851988 TBE851929:TBE851988 TLA851929:TLA851988 TUW851929:TUW851988 UES851929:UES851988 UOO851929:UOO851988 UYK851929:UYK851988 VIG851929:VIG851988 VSC851929:VSC851988 WBY851929:WBY851988 WLU851929:WLU851988 WVQ851929:WVQ851988 H917465:H917524 JE917465:JE917524 TA917465:TA917524 ACW917465:ACW917524 AMS917465:AMS917524 AWO917465:AWO917524 BGK917465:BGK917524 BQG917465:BQG917524 CAC917465:CAC917524 CJY917465:CJY917524 CTU917465:CTU917524 DDQ917465:DDQ917524 DNM917465:DNM917524 DXI917465:DXI917524 EHE917465:EHE917524 ERA917465:ERA917524 FAW917465:FAW917524 FKS917465:FKS917524 FUO917465:FUO917524 GEK917465:GEK917524 GOG917465:GOG917524 GYC917465:GYC917524 HHY917465:HHY917524 HRU917465:HRU917524 IBQ917465:IBQ917524 ILM917465:ILM917524 IVI917465:IVI917524 JFE917465:JFE917524 JPA917465:JPA917524 JYW917465:JYW917524 KIS917465:KIS917524 KSO917465:KSO917524 LCK917465:LCK917524 LMG917465:LMG917524 LWC917465:LWC917524 MFY917465:MFY917524 MPU917465:MPU917524 MZQ917465:MZQ917524 NJM917465:NJM917524 NTI917465:NTI917524 ODE917465:ODE917524 ONA917465:ONA917524 OWW917465:OWW917524 PGS917465:PGS917524 PQO917465:PQO917524 QAK917465:QAK917524 QKG917465:QKG917524 QUC917465:QUC917524 RDY917465:RDY917524 RNU917465:RNU917524 RXQ917465:RXQ917524 SHM917465:SHM917524 SRI917465:SRI917524 TBE917465:TBE917524 TLA917465:TLA917524 TUW917465:TUW917524 UES917465:UES917524 UOO917465:UOO917524 UYK917465:UYK917524 VIG917465:VIG917524 VSC917465:VSC917524 WBY917465:WBY917524 WLU917465:WLU917524 WVQ917465:WVQ917524 H983001:H983060 JE983001:JE983060 TA983001:TA983060 ACW983001:ACW983060 AMS983001:AMS983060 AWO983001:AWO983060 BGK983001:BGK983060 BQG983001:BQG983060 CAC983001:CAC983060 CJY983001:CJY983060 CTU983001:CTU983060 DDQ983001:DDQ983060 DNM983001:DNM983060 DXI983001:DXI983060 EHE983001:EHE983060 ERA983001:ERA983060 FAW983001:FAW983060 FKS983001:FKS983060 FUO983001:FUO983060 GEK983001:GEK983060 GOG983001:GOG983060 GYC983001:GYC983060 HHY983001:HHY983060 HRU983001:HRU983060 IBQ983001:IBQ983060 ILM983001:ILM983060 IVI983001:IVI983060 JFE983001:JFE983060 JPA983001:JPA983060 JYW983001:JYW983060 KIS983001:KIS983060 KSO983001:KSO983060 LCK983001:LCK983060 LMG983001:LMG983060 LWC983001:LWC983060 MFY983001:MFY983060 MPU983001:MPU983060 MZQ983001:MZQ983060 NJM983001:NJM983060 NTI983001:NTI983060 ODE983001:ODE983060 ONA983001:ONA983060 OWW983001:OWW983060 PGS983001:PGS983060 PQO983001:PQO983060 QAK983001:QAK983060 QKG983001:QKG983060 QUC983001:QUC983060 RDY983001:RDY983060 RNU983001:RNU983060 RXQ983001:RXQ983060 SHM983001:SHM983060 SRI983001:SRI983060 TBE983001:TBE983060 TLA983001:TLA983060 TUW983001:TUW983060 UES983001:UES983060 UOO983001:UOO983060 UYK983001:UYK983060 VIG983001:VIG983060 VSC983001:VSC983060 WBY983001:WBY983060 WLU983001:WLU983060" xr:uid="{4AF5668F-97DE-4972-8FF9-05FCC916ADC6}">
      <formula1>IMPACTO</formula1>
    </dataValidation>
    <dataValidation type="list" allowBlank="1" showInputMessage="1" showErrorMessage="1" sqref="WVO983001:WVO983060 JC13:JC20 SY13:SY20 ACU13:ACU20 AMQ13:AMQ20 AWM13:AWM20 BGI13:BGI20 BQE13:BQE20 CAA13:CAA20 CJW13:CJW20 CTS13:CTS20 DDO13:DDO20 DNK13:DNK20 DXG13:DXG20 EHC13:EHC20 EQY13:EQY20 FAU13:FAU20 FKQ13:FKQ20 FUM13:FUM20 GEI13:GEI20 GOE13:GOE20 GYA13:GYA20 HHW13:HHW20 HRS13:HRS20 IBO13:IBO20 ILK13:ILK20 IVG13:IVG20 JFC13:JFC20 JOY13:JOY20 JYU13:JYU20 KIQ13:KIQ20 KSM13:KSM20 LCI13:LCI20 LME13:LME20 LWA13:LWA20 MFW13:MFW20 MPS13:MPS20 MZO13:MZO20 NJK13:NJK20 NTG13:NTG20 ODC13:ODC20 OMY13:OMY20 OWU13:OWU20 PGQ13:PGQ20 PQM13:PQM20 QAI13:QAI20 QKE13:QKE20 QUA13:QUA20 RDW13:RDW20 RNS13:RNS20 RXO13:RXO20 SHK13:SHK20 SRG13:SRG20 TBC13:TBC20 TKY13:TKY20 TUU13:TUU20 UEQ13:UEQ20 UOM13:UOM20 UYI13:UYI20 VIE13:VIE20 VSA13:VSA20 WBW13:WBW20 WLS13:WLS20 WVO13:WVO20 F65497:F65556 JC65497:JC65556 SY65497:SY65556 ACU65497:ACU65556 AMQ65497:AMQ65556 AWM65497:AWM65556 BGI65497:BGI65556 BQE65497:BQE65556 CAA65497:CAA65556 CJW65497:CJW65556 CTS65497:CTS65556 DDO65497:DDO65556 DNK65497:DNK65556 DXG65497:DXG65556 EHC65497:EHC65556 EQY65497:EQY65556 FAU65497:FAU65556 FKQ65497:FKQ65556 FUM65497:FUM65556 GEI65497:GEI65556 GOE65497:GOE65556 GYA65497:GYA65556 HHW65497:HHW65556 HRS65497:HRS65556 IBO65497:IBO65556 ILK65497:ILK65556 IVG65497:IVG65556 JFC65497:JFC65556 JOY65497:JOY65556 JYU65497:JYU65556 KIQ65497:KIQ65556 KSM65497:KSM65556 LCI65497:LCI65556 LME65497:LME65556 LWA65497:LWA65556 MFW65497:MFW65556 MPS65497:MPS65556 MZO65497:MZO65556 NJK65497:NJK65556 NTG65497:NTG65556 ODC65497:ODC65556 OMY65497:OMY65556 OWU65497:OWU65556 PGQ65497:PGQ65556 PQM65497:PQM65556 QAI65497:QAI65556 QKE65497:QKE65556 QUA65497:QUA65556 RDW65497:RDW65556 RNS65497:RNS65556 RXO65497:RXO65556 SHK65497:SHK65556 SRG65497:SRG65556 TBC65497:TBC65556 TKY65497:TKY65556 TUU65497:TUU65556 UEQ65497:UEQ65556 UOM65497:UOM65556 UYI65497:UYI65556 VIE65497:VIE65556 VSA65497:VSA65556 WBW65497:WBW65556 WLS65497:WLS65556 WVO65497:WVO65556 F131033:F131092 JC131033:JC131092 SY131033:SY131092 ACU131033:ACU131092 AMQ131033:AMQ131092 AWM131033:AWM131092 BGI131033:BGI131092 BQE131033:BQE131092 CAA131033:CAA131092 CJW131033:CJW131092 CTS131033:CTS131092 DDO131033:DDO131092 DNK131033:DNK131092 DXG131033:DXG131092 EHC131033:EHC131092 EQY131033:EQY131092 FAU131033:FAU131092 FKQ131033:FKQ131092 FUM131033:FUM131092 GEI131033:GEI131092 GOE131033:GOE131092 GYA131033:GYA131092 HHW131033:HHW131092 HRS131033:HRS131092 IBO131033:IBO131092 ILK131033:ILK131092 IVG131033:IVG131092 JFC131033:JFC131092 JOY131033:JOY131092 JYU131033:JYU131092 KIQ131033:KIQ131092 KSM131033:KSM131092 LCI131033:LCI131092 LME131033:LME131092 LWA131033:LWA131092 MFW131033:MFW131092 MPS131033:MPS131092 MZO131033:MZO131092 NJK131033:NJK131092 NTG131033:NTG131092 ODC131033:ODC131092 OMY131033:OMY131092 OWU131033:OWU131092 PGQ131033:PGQ131092 PQM131033:PQM131092 QAI131033:QAI131092 QKE131033:QKE131092 QUA131033:QUA131092 RDW131033:RDW131092 RNS131033:RNS131092 RXO131033:RXO131092 SHK131033:SHK131092 SRG131033:SRG131092 TBC131033:TBC131092 TKY131033:TKY131092 TUU131033:TUU131092 UEQ131033:UEQ131092 UOM131033:UOM131092 UYI131033:UYI131092 VIE131033:VIE131092 VSA131033:VSA131092 WBW131033:WBW131092 WLS131033:WLS131092 WVO131033:WVO131092 F196569:F196628 JC196569:JC196628 SY196569:SY196628 ACU196569:ACU196628 AMQ196569:AMQ196628 AWM196569:AWM196628 BGI196569:BGI196628 BQE196569:BQE196628 CAA196569:CAA196628 CJW196569:CJW196628 CTS196569:CTS196628 DDO196569:DDO196628 DNK196569:DNK196628 DXG196569:DXG196628 EHC196569:EHC196628 EQY196569:EQY196628 FAU196569:FAU196628 FKQ196569:FKQ196628 FUM196569:FUM196628 GEI196569:GEI196628 GOE196569:GOE196628 GYA196569:GYA196628 HHW196569:HHW196628 HRS196569:HRS196628 IBO196569:IBO196628 ILK196569:ILK196628 IVG196569:IVG196628 JFC196569:JFC196628 JOY196569:JOY196628 JYU196569:JYU196628 KIQ196569:KIQ196628 KSM196569:KSM196628 LCI196569:LCI196628 LME196569:LME196628 LWA196569:LWA196628 MFW196569:MFW196628 MPS196569:MPS196628 MZO196569:MZO196628 NJK196569:NJK196628 NTG196569:NTG196628 ODC196569:ODC196628 OMY196569:OMY196628 OWU196569:OWU196628 PGQ196569:PGQ196628 PQM196569:PQM196628 QAI196569:QAI196628 QKE196569:QKE196628 QUA196569:QUA196628 RDW196569:RDW196628 RNS196569:RNS196628 RXO196569:RXO196628 SHK196569:SHK196628 SRG196569:SRG196628 TBC196569:TBC196628 TKY196569:TKY196628 TUU196569:TUU196628 UEQ196569:UEQ196628 UOM196569:UOM196628 UYI196569:UYI196628 VIE196569:VIE196628 VSA196569:VSA196628 WBW196569:WBW196628 WLS196569:WLS196628 WVO196569:WVO196628 F262105:F262164 JC262105:JC262164 SY262105:SY262164 ACU262105:ACU262164 AMQ262105:AMQ262164 AWM262105:AWM262164 BGI262105:BGI262164 BQE262105:BQE262164 CAA262105:CAA262164 CJW262105:CJW262164 CTS262105:CTS262164 DDO262105:DDO262164 DNK262105:DNK262164 DXG262105:DXG262164 EHC262105:EHC262164 EQY262105:EQY262164 FAU262105:FAU262164 FKQ262105:FKQ262164 FUM262105:FUM262164 GEI262105:GEI262164 GOE262105:GOE262164 GYA262105:GYA262164 HHW262105:HHW262164 HRS262105:HRS262164 IBO262105:IBO262164 ILK262105:ILK262164 IVG262105:IVG262164 JFC262105:JFC262164 JOY262105:JOY262164 JYU262105:JYU262164 KIQ262105:KIQ262164 KSM262105:KSM262164 LCI262105:LCI262164 LME262105:LME262164 LWA262105:LWA262164 MFW262105:MFW262164 MPS262105:MPS262164 MZO262105:MZO262164 NJK262105:NJK262164 NTG262105:NTG262164 ODC262105:ODC262164 OMY262105:OMY262164 OWU262105:OWU262164 PGQ262105:PGQ262164 PQM262105:PQM262164 QAI262105:QAI262164 QKE262105:QKE262164 QUA262105:QUA262164 RDW262105:RDW262164 RNS262105:RNS262164 RXO262105:RXO262164 SHK262105:SHK262164 SRG262105:SRG262164 TBC262105:TBC262164 TKY262105:TKY262164 TUU262105:TUU262164 UEQ262105:UEQ262164 UOM262105:UOM262164 UYI262105:UYI262164 VIE262105:VIE262164 VSA262105:VSA262164 WBW262105:WBW262164 WLS262105:WLS262164 WVO262105:WVO262164 F327641:F327700 JC327641:JC327700 SY327641:SY327700 ACU327641:ACU327700 AMQ327641:AMQ327700 AWM327641:AWM327700 BGI327641:BGI327700 BQE327641:BQE327700 CAA327641:CAA327700 CJW327641:CJW327700 CTS327641:CTS327700 DDO327641:DDO327700 DNK327641:DNK327700 DXG327641:DXG327700 EHC327641:EHC327700 EQY327641:EQY327700 FAU327641:FAU327700 FKQ327641:FKQ327700 FUM327641:FUM327700 GEI327641:GEI327700 GOE327641:GOE327700 GYA327641:GYA327700 HHW327641:HHW327700 HRS327641:HRS327700 IBO327641:IBO327700 ILK327641:ILK327700 IVG327641:IVG327700 JFC327641:JFC327700 JOY327641:JOY327700 JYU327641:JYU327700 KIQ327641:KIQ327700 KSM327641:KSM327700 LCI327641:LCI327700 LME327641:LME327700 LWA327641:LWA327700 MFW327641:MFW327700 MPS327641:MPS327700 MZO327641:MZO327700 NJK327641:NJK327700 NTG327641:NTG327700 ODC327641:ODC327700 OMY327641:OMY327700 OWU327641:OWU327700 PGQ327641:PGQ327700 PQM327641:PQM327700 QAI327641:QAI327700 QKE327641:QKE327700 QUA327641:QUA327700 RDW327641:RDW327700 RNS327641:RNS327700 RXO327641:RXO327700 SHK327641:SHK327700 SRG327641:SRG327700 TBC327641:TBC327700 TKY327641:TKY327700 TUU327641:TUU327700 UEQ327641:UEQ327700 UOM327641:UOM327700 UYI327641:UYI327700 VIE327641:VIE327700 VSA327641:VSA327700 WBW327641:WBW327700 WLS327641:WLS327700 WVO327641:WVO327700 F393177:F393236 JC393177:JC393236 SY393177:SY393236 ACU393177:ACU393236 AMQ393177:AMQ393236 AWM393177:AWM393236 BGI393177:BGI393236 BQE393177:BQE393236 CAA393177:CAA393236 CJW393177:CJW393236 CTS393177:CTS393236 DDO393177:DDO393236 DNK393177:DNK393236 DXG393177:DXG393236 EHC393177:EHC393236 EQY393177:EQY393236 FAU393177:FAU393236 FKQ393177:FKQ393236 FUM393177:FUM393236 GEI393177:GEI393236 GOE393177:GOE393236 GYA393177:GYA393236 HHW393177:HHW393236 HRS393177:HRS393236 IBO393177:IBO393236 ILK393177:ILK393236 IVG393177:IVG393236 JFC393177:JFC393236 JOY393177:JOY393236 JYU393177:JYU393236 KIQ393177:KIQ393236 KSM393177:KSM393236 LCI393177:LCI393236 LME393177:LME393236 LWA393177:LWA393236 MFW393177:MFW393236 MPS393177:MPS393236 MZO393177:MZO393236 NJK393177:NJK393236 NTG393177:NTG393236 ODC393177:ODC393236 OMY393177:OMY393236 OWU393177:OWU393236 PGQ393177:PGQ393236 PQM393177:PQM393236 QAI393177:QAI393236 QKE393177:QKE393236 QUA393177:QUA393236 RDW393177:RDW393236 RNS393177:RNS393236 RXO393177:RXO393236 SHK393177:SHK393236 SRG393177:SRG393236 TBC393177:TBC393236 TKY393177:TKY393236 TUU393177:TUU393236 UEQ393177:UEQ393236 UOM393177:UOM393236 UYI393177:UYI393236 VIE393177:VIE393236 VSA393177:VSA393236 WBW393177:WBW393236 WLS393177:WLS393236 WVO393177:WVO393236 F458713:F458772 JC458713:JC458772 SY458713:SY458772 ACU458713:ACU458772 AMQ458713:AMQ458772 AWM458713:AWM458772 BGI458713:BGI458772 BQE458713:BQE458772 CAA458713:CAA458772 CJW458713:CJW458772 CTS458713:CTS458772 DDO458713:DDO458772 DNK458713:DNK458772 DXG458713:DXG458772 EHC458713:EHC458772 EQY458713:EQY458772 FAU458713:FAU458772 FKQ458713:FKQ458772 FUM458713:FUM458772 GEI458713:GEI458772 GOE458713:GOE458772 GYA458713:GYA458772 HHW458713:HHW458772 HRS458713:HRS458772 IBO458713:IBO458772 ILK458713:ILK458772 IVG458713:IVG458772 JFC458713:JFC458772 JOY458713:JOY458772 JYU458713:JYU458772 KIQ458713:KIQ458772 KSM458713:KSM458772 LCI458713:LCI458772 LME458713:LME458772 LWA458713:LWA458772 MFW458713:MFW458772 MPS458713:MPS458772 MZO458713:MZO458772 NJK458713:NJK458772 NTG458713:NTG458772 ODC458713:ODC458772 OMY458713:OMY458772 OWU458713:OWU458772 PGQ458713:PGQ458772 PQM458713:PQM458772 QAI458713:QAI458772 QKE458713:QKE458772 QUA458713:QUA458772 RDW458713:RDW458772 RNS458713:RNS458772 RXO458713:RXO458772 SHK458713:SHK458772 SRG458713:SRG458772 TBC458713:TBC458772 TKY458713:TKY458772 TUU458713:TUU458772 UEQ458713:UEQ458772 UOM458713:UOM458772 UYI458713:UYI458772 VIE458713:VIE458772 VSA458713:VSA458772 WBW458713:WBW458772 WLS458713:WLS458772 WVO458713:WVO458772 F524249:F524308 JC524249:JC524308 SY524249:SY524308 ACU524249:ACU524308 AMQ524249:AMQ524308 AWM524249:AWM524308 BGI524249:BGI524308 BQE524249:BQE524308 CAA524249:CAA524308 CJW524249:CJW524308 CTS524249:CTS524308 DDO524249:DDO524308 DNK524249:DNK524308 DXG524249:DXG524308 EHC524249:EHC524308 EQY524249:EQY524308 FAU524249:FAU524308 FKQ524249:FKQ524308 FUM524249:FUM524308 GEI524249:GEI524308 GOE524249:GOE524308 GYA524249:GYA524308 HHW524249:HHW524308 HRS524249:HRS524308 IBO524249:IBO524308 ILK524249:ILK524308 IVG524249:IVG524308 JFC524249:JFC524308 JOY524249:JOY524308 JYU524249:JYU524308 KIQ524249:KIQ524308 KSM524249:KSM524308 LCI524249:LCI524308 LME524249:LME524308 LWA524249:LWA524308 MFW524249:MFW524308 MPS524249:MPS524308 MZO524249:MZO524308 NJK524249:NJK524308 NTG524249:NTG524308 ODC524249:ODC524308 OMY524249:OMY524308 OWU524249:OWU524308 PGQ524249:PGQ524308 PQM524249:PQM524308 QAI524249:QAI524308 QKE524249:QKE524308 QUA524249:QUA524308 RDW524249:RDW524308 RNS524249:RNS524308 RXO524249:RXO524308 SHK524249:SHK524308 SRG524249:SRG524308 TBC524249:TBC524308 TKY524249:TKY524308 TUU524249:TUU524308 UEQ524249:UEQ524308 UOM524249:UOM524308 UYI524249:UYI524308 VIE524249:VIE524308 VSA524249:VSA524308 WBW524249:WBW524308 WLS524249:WLS524308 WVO524249:WVO524308 F589785:F589844 JC589785:JC589844 SY589785:SY589844 ACU589785:ACU589844 AMQ589785:AMQ589844 AWM589785:AWM589844 BGI589785:BGI589844 BQE589785:BQE589844 CAA589785:CAA589844 CJW589785:CJW589844 CTS589785:CTS589844 DDO589785:DDO589844 DNK589785:DNK589844 DXG589785:DXG589844 EHC589785:EHC589844 EQY589785:EQY589844 FAU589785:FAU589844 FKQ589785:FKQ589844 FUM589785:FUM589844 GEI589785:GEI589844 GOE589785:GOE589844 GYA589785:GYA589844 HHW589785:HHW589844 HRS589785:HRS589844 IBO589785:IBO589844 ILK589785:ILK589844 IVG589785:IVG589844 JFC589785:JFC589844 JOY589785:JOY589844 JYU589785:JYU589844 KIQ589785:KIQ589844 KSM589785:KSM589844 LCI589785:LCI589844 LME589785:LME589844 LWA589785:LWA589844 MFW589785:MFW589844 MPS589785:MPS589844 MZO589785:MZO589844 NJK589785:NJK589844 NTG589785:NTG589844 ODC589785:ODC589844 OMY589785:OMY589844 OWU589785:OWU589844 PGQ589785:PGQ589844 PQM589785:PQM589844 QAI589785:QAI589844 QKE589785:QKE589844 QUA589785:QUA589844 RDW589785:RDW589844 RNS589785:RNS589844 RXO589785:RXO589844 SHK589785:SHK589844 SRG589785:SRG589844 TBC589785:TBC589844 TKY589785:TKY589844 TUU589785:TUU589844 UEQ589785:UEQ589844 UOM589785:UOM589844 UYI589785:UYI589844 VIE589785:VIE589844 VSA589785:VSA589844 WBW589785:WBW589844 WLS589785:WLS589844 WVO589785:WVO589844 F655321:F655380 JC655321:JC655380 SY655321:SY655380 ACU655321:ACU655380 AMQ655321:AMQ655380 AWM655321:AWM655380 BGI655321:BGI655380 BQE655321:BQE655380 CAA655321:CAA655380 CJW655321:CJW655380 CTS655321:CTS655380 DDO655321:DDO655380 DNK655321:DNK655380 DXG655321:DXG655380 EHC655321:EHC655380 EQY655321:EQY655380 FAU655321:FAU655380 FKQ655321:FKQ655380 FUM655321:FUM655380 GEI655321:GEI655380 GOE655321:GOE655380 GYA655321:GYA655380 HHW655321:HHW655380 HRS655321:HRS655380 IBO655321:IBO655380 ILK655321:ILK655380 IVG655321:IVG655380 JFC655321:JFC655380 JOY655321:JOY655380 JYU655321:JYU655380 KIQ655321:KIQ655380 KSM655321:KSM655380 LCI655321:LCI655380 LME655321:LME655380 LWA655321:LWA655380 MFW655321:MFW655380 MPS655321:MPS655380 MZO655321:MZO655380 NJK655321:NJK655380 NTG655321:NTG655380 ODC655321:ODC655380 OMY655321:OMY655380 OWU655321:OWU655380 PGQ655321:PGQ655380 PQM655321:PQM655380 QAI655321:QAI655380 QKE655321:QKE655380 QUA655321:QUA655380 RDW655321:RDW655380 RNS655321:RNS655380 RXO655321:RXO655380 SHK655321:SHK655380 SRG655321:SRG655380 TBC655321:TBC655380 TKY655321:TKY655380 TUU655321:TUU655380 UEQ655321:UEQ655380 UOM655321:UOM655380 UYI655321:UYI655380 VIE655321:VIE655380 VSA655321:VSA655380 WBW655321:WBW655380 WLS655321:WLS655380 WVO655321:WVO655380 F720857:F720916 JC720857:JC720916 SY720857:SY720916 ACU720857:ACU720916 AMQ720857:AMQ720916 AWM720857:AWM720916 BGI720857:BGI720916 BQE720857:BQE720916 CAA720857:CAA720916 CJW720857:CJW720916 CTS720857:CTS720916 DDO720857:DDO720916 DNK720857:DNK720916 DXG720857:DXG720916 EHC720857:EHC720916 EQY720857:EQY720916 FAU720857:FAU720916 FKQ720857:FKQ720916 FUM720857:FUM720916 GEI720857:GEI720916 GOE720857:GOE720916 GYA720857:GYA720916 HHW720857:HHW720916 HRS720857:HRS720916 IBO720857:IBO720916 ILK720857:ILK720916 IVG720857:IVG720916 JFC720857:JFC720916 JOY720857:JOY720916 JYU720857:JYU720916 KIQ720857:KIQ720916 KSM720857:KSM720916 LCI720857:LCI720916 LME720857:LME720916 LWA720857:LWA720916 MFW720857:MFW720916 MPS720857:MPS720916 MZO720857:MZO720916 NJK720857:NJK720916 NTG720857:NTG720916 ODC720857:ODC720916 OMY720857:OMY720916 OWU720857:OWU720916 PGQ720857:PGQ720916 PQM720857:PQM720916 QAI720857:QAI720916 QKE720857:QKE720916 QUA720857:QUA720916 RDW720857:RDW720916 RNS720857:RNS720916 RXO720857:RXO720916 SHK720857:SHK720916 SRG720857:SRG720916 TBC720857:TBC720916 TKY720857:TKY720916 TUU720857:TUU720916 UEQ720857:UEQ720916 UOM720857:UOM720916 UYI720857:UYI720916 VIE720857:VIE720916 VSA720857:VSA720916 WBW720857:WBW720916 WLS720857:WLS720916 WVO720857:WVO720916 F786393:F786452 JC786393:JC786452 SY786393:SY786452 ACU786393:ACU786452 AMQ786393:AMQ786452 AWM786393:AWM786452 BGI786393:BGI786452 BQE786393:BQE786452 CAA786393:CAA786452 CJW786393:CJW786452 CTS786393:CTS786452 DDO786393:DDO786452 DNK786393:DNK786452 DXG786393:DXG786452 EHC786393:EHC786452 EQY786393:EQY786452 FAU786393:FAU786452 FKQ786393:FKQ786452 FUM786393:FUM786452 GEI786393:GEI786452 GOE786393:GOE786452 GYA786393:GYA786452 HHW786393:HHW786452 HRS786393:HRS786452 IBO786393:IBO786452 ILK786393:ILK786452 IVG786393:IVG786452 JFC786393:JFC786452 JOY786393:JOY786452 JYU786393:JYU786452 KIQ786393:KIQ786452 KSM786393:KSM786452 LCI786393:LCI786452 LME786393:LME786452 LWA786393:LWA786452 MFW786393:MFW786452 MPS786393:MPS786452 MZO786393:MZO786452 NJK786393:NJK786452 NTG786393:NTG786452 ODC786393:ODC786452 OMY786393:OMY786452 OWU786393:OWU786452 PGQ786393:PGQ786452 PQM786393:PQM786452 QAI786393:QAI786452 QKE786393:QKE786452 QUA786393:QUA786452 RDW786393:RDW786452 RNS786393:RNS786452 RXO786393:RXO786452 SHK786393:SHK786452 SRG786393:SRG786452 TBC786393:TBC786452 TKY786393:TKY786452 TUU786393:TUU786452 UEQ786393:UEQ786452 UOM786393:UOM786452 UYI786393:UYI786452 VIE786393:VIE786452 VSA786393:VSA786452 WBW786393:WBW786452 WLS786393:WLS786452 WVO786393:WVO786452 F851929:F851988 JC851929:JC851988 SY851929:SY851988 ACU851929:ACU851988 AMQ851929:AMQ851988 AWM851929:AWM851988 BGI851929:BGI851988 BQE851929:BQE851988 CAA851929:CAA851988 CJW851929:CJW851988 CTS851929:CTS851988 DDO851929:DDO851988 DNK851929:DNK851988 DXG851929:DXG851988 EHC851929:EHC851988 EQY851929:EQY851988 FAU851929:FAU851988 FKQ851929:FKQ851988 FUM851929:FUM851988 GEI851929:GEI851988 GOE851929:GOE851988 GYA851929:GYA851988 HHW851929:HHW851988 HRS851929:HRS851988 IBO851929:IBO851988 ILK851929:ILK851988 IVG851929:IVG851988 JFC851929:JFC851988 JOY851929:JOY851988 JYU851929:JYU851988 KIQ851929:KIQ851988 KSM851929:KSM851988 LCI851929:LCI851988 LME851929:LME851988 LWA851929:LWA851988 MFW851929:MFW851988 MPS851929:MPS851988 MZO851929:MZO851988 NJK851929:NJK851988 NTG851929:NTG851988 ODC851929:ODC851988 OMY851929:OMY851988 OWU851929:OWU851988 PGQ851929:PGQ851988 PQM851929:PQM851988 QAI851929:QAI851988 QKE851929:QKE851988 QUA851929:QUA851988 RDW851929:RDW851988 RNS851929:RNS851988 RXO851929:RXO851988 SHK851929:SHK851988 SRG851929:SRG851988 TBC851929:TBC851988 TKY851929:TKY851988 TUU851929:TUU851988 UEQ851929:UEQ851988 UOM851929:UOM851988 UYI851929:UYI851988 VIE851929:VIE851988 VSA851929:VSA851988 WBW851929:WBW851988 WLS851929:WLS851988 WVO851929:WVO851988 F917465:F917524 JC917465:JC917524 SY917465:SY917524 ACU917465:ACU917524 AMQ917465:AMQ917524 AWM917465:AWM917524 BGI917465:BGI917524 BQE917465:BQE917524 CAA917465:CAA917524 CJW917465:CJW917524 CTS917465:CTS917524 DDO917465:DDO917524 DNK917465:DNK917524 DXG917465:DXG917524 EHC917465:EHC917524 EQY917465:EQY917524 FAU917465:FAU917524 FKQ917465:FKQ917524 FUM917465:FUM917524 GEI917465:GEI917524 GOE917465:GOE917524 GYA917465:GYA917524 HHW917465:HHW917524 HRS917465:HRS917524 IBO917465:IBO917524 ILK917465:ILK917524 IVG917465:IVG917524 JFC917465:JFC917524 JOY917465:JOY917524 JYU917465:JYU917524 KIQ917465:KIQ917524 KSM917465:KSM917524 LCI917465:LCI917524 LME917465:LME917524 LWA917465:LWA917524 MFW917465:MFW917524 MPS917465:MPS917524 MZO917465:MZO917524 NJK917465:NJK917524 NTG917465:NTG917524 ODC917465:ODC917524 OMY917465:OMY917524 OWU917465:OWU917524 PGQ917465:PGQ917524 PQM917465:PQM917524 QAI917465:QAI917524 QKE917465:QKE917524 QUA917465:QUA917524 RDW917465:RDW917524 RNS917465:RNS917524 RXO917465:RXO917524 SHK917465:SHK917524 SRG917465:SRG917524 TBC917465:TBC917524 TKY917465:TKY917524 TUU917465:TUU917524 UEQ917465:UEQ917524 UOM917465:UOM917524 UYI917465:UYI917524 VIE917465:VIE917524 VSA917465:VSA917524 WBW917465:WBW917524 WLS917465:WLS917524 WVO917465:WVO917524 F983001:F983060 JC983001:JC983060 SY983001:SY983060 ACU983001:ACU983060 AMQ983001:AMQ983060 AWM983001:AWM983060 BGI983001:BGI983060 BQE983001:BQE983060 CAA983001:CAA983060 CJW983001:CJW983060 CTS983001:CTS983060 DDO983001:DDO983060 DNK983001:DNK983060 DXG983001:DXG983060 EHC983001:EHC983060 EQY983001:EQY983060 FAU983001:FAU983060 FKQ983001:FKQ983060 FUM983001:FUM983060 GEI983001:GEI983060 GOE983001:GOE983060 GYA983001:GYA983060 HHW983001:HHW983060 HRS983001:HRS983060 IBO983001:IBO983060 ILK983001:ILK983060 IVG983001:IVG983060 JFC983001:JFC983060 JOY983001:JOY983060 JYU983001:JYU983060 KIQ983001:KIQ983060 KSM983001:KSM983060 LCI983001:LCI983060 LME983001:LME983060 LWA983001:LWA983060 MFW983001:MFW983060 MPS983001:MPS983060 MZO983001:MZO983060 NJK983001:NJK983060 NTG983001:NTG983060 ODC983001:ODC983060 OMY983001:OMY983060 OWU983001:OWU983060 PGQ983001:PGQ983060 PQM983001:PQM983060 QAI983001:QAI983060 QKE983001:QKE983060 QUA983001:QUA983060 RDW983001:RDW983060 RNS983001:RNS983060 RXO983001:RXO983060 SHK983001:SHK983060 SRG983001:SRG983060 TBC983001:TBC983060 TKY983001:TKY983060 TUU983001:TUU983060 UEQ983001:UEQ983060 UOM983001:UOM983060 UYI983001:UYI983060 VIE983001:VIE983060 VSA983001:VSA983060 WBW983001:WBW983060 WLS983001:WLS983060" xr:uid="{236CB70C-EEA7-4DDB-8E27-E34ED4AFF64A}">
      <formula1>PROBABILIDADE</formula1>
    </dataValidation>
    <dataValidation type="list" allowBlank="1" showInputMessage="1" showErrorMessage="1" sqref="WVM983001:WVM983060 JA13:JA20 SW13:SW20 ACS13:ACS20 AMO13:AMO20 AWK13:AWK20 BGG13:BGG20 BQC13:BQC20 BZY13:BZY20 CJU13:CJU20 CTQ13:CTQ20 DDM13:DDM20 DNI13:DNI20 DXE13:DXE20 EHA13:EHA20 EQW13:EQW20 FAS13:FAS20 FKO13:FKO20 FUK13:FUK20 GEG13:GEG20 GOC13:GOC20 GXY13:GXY20 HHU13:HHU20 HRQ13:HRQ20 IBM13:IBM20 ILI13:ILI20 IVE13:IVE20 JFA13:JFA20 JOW13:JOW20 JYS13:JYS20 KIO13:KIO20 KSK13:KSK20 LCG13:LCG20 LMC13:LMC20 LVY13:LVY20 MFU13:MFU20 MPQ13:MPQ20 MZM13:MZM20 NJI13:NJI20 NTE13:NTE20 ODA13:ODA20 OMW13:OMW20 OWS13:OWS20 PGO13:PGO20 PQK13:PQK20 QAG13:QAG20 QKC13:QKC20 QTY13:QTY20 RDU13:RDU20 RNQ13:RNQ20 RXM13:RXM20 SHI13:SHI20 SRE13:SRE20 TBA13:TBA20 TKW13:TKW20 TUS13:TUS20 UEO13:UEO20 UOK13:UOK20 UYG13:UYG20 VIC13:VIC20 VRY13:VRY20 WBU13:WBU20 WLQ13:WLQ20 WVM13:WVM20 D65497:D65556 JA65497:JA65556 SW65497:SW65556 ACS65497:ACS65556 AMO65497:AMO65556 AWK65497:AWK65556 BGG65497:BGG65556 BQC65497:BQC65556 BZY65497:BZY65556 CJU65497:CJU65556 CTQ65497:CTQ65556 DDM65497:DDM65556 DNI65497:DNI65556 DXE65497:DXE65556 EHA65497:EHA65556 EQW65497:EQW65556 FAS65497:FAS65556 FKO65497:FKO65556 FUK65497:FUK65556 GEG65497:GEG65556 GOC65497:GOC65556 GXY65497:GXY65556 HHU65497:HHU65556 HRQ65497:HRQ65556 IBM65497:IBM65556 ILI65497:ILI65556 IVE65497:IVE65556 JFA65497:JFA65556 JOW65497:JOW65556 JYS65497:JYS65556 KIO65497:KIO65556 KSK65497:KSK65556 LCG65497:LCG65556 LMC65497:LMC65556 LVY65497:LVY65556 MFU65497:MFU65556 MPQ65497:MPQ65556 MZM65497:MZM65556 NJI65497:NJI65556 NTE65497:NTE65556 ODA65497:ODA65556 OMW65497:OMW65556 OWS65497:OWS65556 PGO65497:PGO65556 PQK65497:PQK65556 QAG65497:QAG65556 QKC65497:QKC65556 QTY65497:QTY65556 RDU65497:RDU65556 RNQ65497:RNQ65556 RXM65497:RXM65556 SHI65497:SHI65556 SRE65497:SRE65556 TBA65497:TBA65556 TKW65497:TKW65556 TUS65497:TUS65556 UEO65497:UEO65556 UOK65497:UOK65556 UYG65497:UYG65556 VIC65497:VIC65556 VRY65497:VRY65556 WBU65497:WBU65556 WLQ65497:WLQ65556 WVM65497:WVM65556 D131033:D131092 JA131033:JA131092 SW131033:SW131092 ACS131033:ACS131092 AMO131033:AMO131092 AWK131033:AWK131092 BGG131033:BGG131092 BQC131033:BQC131092 BZY131033:BZY131092 CJU131033:CJU131092 CTQ131033:CTQ131092 DDM131033:DDM131092 DNI131033:DNI131092 DXE131033:DXE131092 EHA131033:EHA131092 EQW131033:EQW131092 FAS131033:FAS131092 FKO131033:FKO131092 FUK131033:FUK131092 GEG131033:GEG131092 GOC131033:GOC131092 GXY131033:GXY131092 HHU131033:HHU131092 HRQ131033:HRQ131092 IBM131033:IBM131092 ILI131033:ILI131092 IVE131033:IVE131092 JFA131033:JFA131092 JOW131033:JOW131092 JYS131033:JYS131092 KIO131033:KIO131092 KSK131033:KSK131092 LCG131033:LCG131092 LMC131033:LMC131092 LVY131033:LVY131092 MFU131033:MFU131092 MPQ131033:MPQ131092 MZM131033:MZM131092 NJI131033:NJI131092 NTE131033:NTE131092 ODA131033:ODA131092 OMW131033:OMW131092 OWS131033:OWS131092 PGO131033:PGO131092 PQK131033:PQK131092 QAG131033:QAG131092 QKC131033:QKC131092 QTY131033:QTY131092 RDU131033:RDU131092 RNQ131033:RNQ131092 RXM131033:RXM131092 SHI131033:SHI131092 SRE131033:SRE131092 TBA131033:TBA131092 TKW131033:TKW131092 TUS131033:TUS131092 UEO131033:UEO131092 UOK131033:UOK131092 UYG131033:UYG131092 VIC131033:VIC131092 VRY131033:VRY131092 WBU131033:WBU131092 WLQ131033:WLQ131092 WVM131033:WVM131092 D196569:D196628 JA196569:JA196628 SW196569:SW196628 ACS196569:ACS196628 AMO196569:AMO196628 AWK196569:AWK196628 BGG196569:BGG196628 BQC196569:BQC196628 BZY196569:BZY196628 CJU196569:CJU196628 CTQ196569:CTQ196628 DDM196569:DDM196628 DNI196569:DNI196628 DXE196569:DXE196628 EHA196569:EHA196628 EQW196569:EQW196628 FAS196569:FAS196628 FKO196569:FKO196628 FUK196569:FUK196628 GEG196569:GEG196628 GOC196569:GOC196628 GXY196569:GXY196628 HHU196569:HHU196628 HRQ196569:HRQ196628 IBM196569:IBM196628 ILI196569:ILI196628 IVE196569:IVE196628 JFA196569:JFA196628 JOW196569:JOW196628 JYS196569:JYS196628 KIO196569:KIO196628 KSK196569:KSK196628 LCG196569:LCG196628 LMC196569:LMC196628 LVY196569:LVY196628 MFU196569:MFU196628 MPQ196569:MPQ196628 MZM196569:MZM196628 NJI196569:NJI196628 NTE196569:NTE196628 ODA196569:ODA196628 OMW196569:OMW196628 OWS196569:OWS196628 PGO196569:PGO196628 PQK196569:PQK196628 QAG196569:QAG196628 QKC196569:QKC196628 QTY196569:QTY196628 RDU196569:RDU196628 RNQ196569:RNQ196628 RXM196569:RXM196628 SHI196569:SHI196628 SRE196569:SRE196628 TBA196569:TBA196628 TKW196569:TKW196628 TUS196569:TUS196628 UEO196569:UEO196628 UOK196569:UOK196628 UYG196569:UYG196628 VIC196569:VIC196628 VRY196569:VRY196628 WBU196569:WBU196628 WLQ196569:WLQ196628 WVM196569:WVM196628 D262105:D262164 JA262105:JA262164 SW262105:SW262164 ACS262105:ACS262164 AMO262105:AMO262164 AWK262105:AWK262164 BGG262105:BGG262164 BQC262105:BQC262164 BZY262105:BZY262164 CJU262105:CJU262164 CTQ262105:CTQ262164 DDM262105:DDM262164 DNI262105:DNI262164 DXE262105:DXE262164 EHA262105:EHA262164 EQW262105:EQW262164 FAS262105:FAS262164 FKO262105:FKO262164 FUK262105:FUK262164 GEG262105:GEG262164 GOC262105:GOC262164 GXY262105:GXY262164 HHU262105:HHU262164 HRQ262105:HRQ262164 IBM262105:IBM262164 ILI262105:ILI262164 IVE262105:IVE262164 JFA262105:JFA262164 JOW262105:JOW262164 JYS262105:JYS262164 KIO262105:KIO262164 KSK262105:KSK262164 LCG262105:LCG262164 LMC262105:LMC262164 LVY262105:LVY262164 MFU262105:MFU262164 MPQ262105:MPQ262164 MZM262105:MZM262164 NJI262105:NJI262164 NTE262105:NTE262164 ODA262105:ODA262164 OMW262105:OMW262164 OWS262105:OWS262164 PGO262105:PGO262164 PQK262105:PQK262164 QAG262105:QAG262164 QKC262105:QKC262164 QTY262105:QTY262164 RDU262105:RDU262164 RNQ262105:RNQ262164 RXM262105:RXM262164 SHI262105:SHI262164 SRE262105:SRE262164 TBA262105:TBA262164 TKW262105:TKW262164 TUS262105:TUS262164 UEO262105:UEO262164 UOK262105:UOK262164 UYG262105:UYG262164 VIC262105:VIC262164 VRY262105:VRY262164 WBU262105:WBU262164 WLQ262105:WLQ262164 WVM262105:WVM262164 D327641:D327700 JA327641:JA327700 SW327641:SW327700 ACS327641:ACS327700 AMO327641:AMO327700 AWK327641:AWK327700 BGG327641:BGG327700 BQC327641:BQC327700 BZY327641:BZY327700 CJU327641:CJU327700 CTQ327641:CTQ327700 DDM327641:DDM327700 DNI327641:DNI327700 DXE327641:DXE327700 EHA327641:EHA327700 EQW327641:EQW327700 FAS327641:FAS327700 FKO327641:FKO327700 FUK327641:FUK327700 GEG327641:GEG327700 GOC327641:GOC327700 GXY327641:GXY327700 HHU327641:HHU327700 HRQ327641:HRQ327700 IBM327641:IBM327700 ILI327641:ILI327700 IVE327641:IVE327700 JFA327641:JFA327700 JOW327641:JOW327700 JYS327641:JYS327700 KIO327641:KIO327700 KSK327641:KSK327700 LCG327641:LCG327700 LMC327641:LMC327700 LVY327641:LVY327700 MFU327641:MFU327700 MPQ327641:MPQ327700 MZM327641:MZM327700 NJI327641:NJI327700 NTE327641:NTE327700 ODA327641:ODA327700 OMW327641:OMW327700 OWS327641:OWS327700 PGO327641:PGO327700 PQK327641:PQK327700 QAG327641:QAG327700 QKC327641:QKC327700 QTY327641:QTY327700 RDU327641:RDU327700 RNQ327641:RNQ327700 RXM327641:RXM327700 SHI327641:SHI327700 SRE327641:SRE327700 TBA327641:TBA327700 TKW327641:TKW327700 TUS327641:TUS327700 UEO327641:UEO327700 UOK327641:UOK327700 UYG327641:UYG327700 VIC327641:VIC327700 VRY327641:VRY327700 WBU327641:WBU327700 WLQ327641:WLQ327700 WVM327641:WVM327700 D393177:D393236 JA393177:JA393236 SW393177:SW393236 ACS393177:ACS393236 AMO393177:AMO393236 AWK393177:AWK393236 BGG393177:BGG393236 BQC393177:BQC393236 BZY393177:BZY393236 CJU393177:CJU393236 CTQ393177:CTQ393236 DDM393177:DDM393236 DNI393177:DNI393236 DXE393177:DXE393236 EHA393177:EHA393236 EQW393177:EQW393236 FAS393177:FAS393236 FKO393177:FKO393236 FUK393177:FUK393236 GEG393177:GEG393236 GOC393177:GOC393236 GXY393177:GXY393236 HHU393177:HHU393236 HRQ393177:HRQ393236 IBM393177:IBM393236 ILI393177:ILI393236 IVE393177:IVE393236 JFA393177:JFA393236 JOW393177:JOW393236 JYS393177:JYS393236 KIO393177:KIO393236 KSK393177:KSK393236 LCG393177:LCG393236 LMC393177:LMC393236 LVY393177:LVY393236 MFU393177:MFU393236 MPQ393177:MPQ393236 MZM393177:MZM393236 NJI393177:NJI393236 NTE393177:NTE393236 ODA393177:ODA393236 OMW393177:OMW393236 OWS393177:OWS393236 PGO393177:PGO393236 PQK393177:PQK393236 QAG393177:QAG393236 QKC393177:QKC393236 QTY393177:QTY393236 RDU393177:RDU393236 RNQ393177:RNQ393236 RXM393177:RXM393236 SHI393177:SHI393236 SRE393177:SRE393236 TBA393177:TBA393236 TKW393177:TKW393236 TUS393177:TUS393236 UEO393177:UEO393236 UOK393177:UOK393236 UYG393177:UYG393236 VIC393177:VIC393236 VRY393177:VRY393236 WBU393177:WBU393236 WLQ393177:WLQ393236 WVM393177:WVM393236 D458713:D458772 JA458713:JA458772 SW458713:SW458772 ACS458713:ACS458772 AMO458713:AMO458772 AWK458713:AWK458772 BGG458713:BGG458772 BQC458713:BQC458772 BZY458713:BZY458772 CJU458713:CJU458772 CTQ458713:CTQ458772 DDM458713:DDM458772 DNI458713:DNI458772 DXE458713:DXE458772 EHA458713:EHA458772 EQW458713:EQW458772 FAS458713:FAS458772 FKO458713:FKO458772 FUK458713:FUK458772 GEG458713:GEG458772 GOC458713:GOC458772 GXY458713:GXY458772 HHU458713:HHU458772 HRQ458713:HRQ458772 IBM458713:IBM458772 ILI458713:ILI458772 IVE458713:IVE458772 JFA458713:JFA458772 JOW458713:JOW458772 JYS458713:JYS458772 KIO458713:KIO458772 KSK458713:KSK458772 LCG458713:LCG458772 LMC458713:LMC458772 LVY458713:LVY458772 MFU458713:MFU458772 MPQ458713:MPQ458772 MZM458713:MZM458772 NJI458713:NJI458772 NTE458713:NTE458772 ODA458713:ODA458772 OMW458713:OMW458772 OWS458713:OWS458772 PGO458713:PGO458772 PQK458713:PQK458772 QAG458713:QAG458772 QKC458713:QKC458772 QTY458713:QTY458772 RDU458713:RDU458772 RNQ458713:RNQ458772 RXM458713:RXM458772 SHI458713:SHI458772 SRE458713:SRE458772 TBA458713:TBA458772 TKW458713:TKW458772 TUS458713:TUS458772 UEO458713:UEO458772 UOK458713:UOK458772 UYG458713:UYG458772 VIC458713:VIC458772 VRY458713:VRY458772 WBU458713:WBU458772 WLQ458713:WLQ458772 WVM458713:WVM458772 D524249:D524308 JA524249:JA524308 SW524249:SW524308 ACS524249:ACS524308 AMO524249:AMO524308 AWK524249:AWK524308 BGG524249:BGG524308 BQC524249:BQC524308 BZY524249:BZY524308 CJU524249:CJU524308 CTQ524249:CTQ524308 DDM524249:DDM524308 DNI524249:DNI524308 DXE524249:DXE524308 EHA524249:EHA524308 EQW524249:EQW524308 FAS524249:FAS524308 FKO524249:FKO524308 FUK524249:FUK524308 GEG524249:GEG524308 GOC524249:GOC524308 GXY524249:GXY524308 HHU524249:HHU524308 HRQ524249:HRQ524308 IBM524249:IBM524308 ILI524249:ILI524308 IVE524249:IVE524308 JFA524249:JFA524308 JOW524249:JOW524308 JYS524249:JYS524308 KIO524249:KIO524308 KSK524249:KSK524308 LCG524249:LCG524308 LMC524249:LMC524308 LVY524249:LVY524308 MFU524249:MFU524308 MPQ524249:MPQ524308 MZM524249:MZM524308 NJI524249:NJI524308 NTE524249:NTE524308 ODA524249:ODA524308 OMW524249:OMW524308 OWS524249:OWS524308 PGO524249:PGO524308 PQK524249:PQK524308 QAG524249:QAG524308 QKC524249:QKC524308 QTY524249:QTY524308 RDU524249:RDU524308 RNQ524249:RNQ524308 RXM524249:RXM524308 SHI524249:SHI524308 SRE524249:SRE524308 TBA524249:TBA524308 TKW524249:TKW524308 TUS524249:TUS524308 UEO524249:UEO524308 UOK524249:UOK524308 UYG524249:UYG524308 VIC524249:VIC524308 VRY524249:VRY524308 WBU524249:WBU524308 WLQ524249:WLQ524308 WVM524249:WVM524308 D589785:D589844 JA589785:JA589844 SW589785:SW589844 ACS589785:ACS589844 AMO589785:AMO589844 AWK589785:AWK589844 BGG589785:BGG589844 BQC589785:BQC589844 BZY589785:BZY589844 CJU589785:CJU589844 CTQ589785:CTQ589844 DDM589785:DDM589844 DNI589785:DNI589844 DXE589785:DXE589844 EHA589785:EHA589844 EQW589785:EQW589844 FAS589785:FAS589844 FKO589785:FKO589844 FUK589785:FUK589844 GEG589785:GEG589844 GOC589785:GOC589844 GXY589785:GXY589844 HHU589785:HHU589844 HRQ589785:HRQ589844 IBM589785:IBM589844 ILI589785:ILI589844 IVE589785:IVE589844 JFA589785:JFA589844 JOW589785:JOW589844 JYS589785:JYS589844 KIO589785:KIO589844 KSK589785:KSK589844 LCG589785:LCG589844 LMC589785:LMC589844 LVY589785:LVY589844 MFU589785:MFU589844 MPQ589785:MPQ589844 MZM589785:MZM589844 NJI589785:NJI589844 NTE589785:NTE589844 ODA589785:ODA589844 OMW589785:OMW589844 OWS589785:OWS589844 PGO589785:PGO589844 PQK589785:PQK589844 QAG589785:QAG589844 QKC589785:QKC589844 QTY589785:QTY589844 RDU589785:RDU589844 RNQ589785:RNQ589844 RXM589785:RXM589844 SHI589785:SHI589844 SRE589785:SRE589844 TBA589785:TBA589844 TKW589785:TKW589844 TUS589785:TUS589844 UEO589785:UEO589844 UOK589785:UOK589844 UYG589785:UYG589844 VIC589785:VIC589844 VRY589785:VRY589844 WBU589785:WBU589844 WLQ589785:WLQ589844 WVM589785:WVM589844 D655321:D655380 JA655321:JA655380 SW655321:SW655380 ACS655321:ACS655380 AMO655321:AMO655380 AWK655321:AWK655380 BGG655321:BGG655380 BQC655321:BQC655380 BZY655321:BZY655380 CJU655321:CJU655380 CTQ655321:CTQ655380 DDM655321:DDM655380 DNI655321:DNI655380 DXE655321:DXE655380 EHA655321:EHA655380 EQW655321:EQW655380 FAS655321:FAS655380 FKO655321:FKO655380 FUK655321:FUK655380 GEG655321:GEG655380 GOC655321:GOC655380 GXY655321:GXY655380 HHU655321:HHU655380 HRQ655321:HRQ655380 IBM655321:IBM655380 ILI655321:ILI655380 IVE655321:IVE655380 JFA655321:JFA655380 JOW655321:JOW655380 JYS655321:JYS655380 KIO655321:KIO655380 KSK655321:KSK655380 LCG655321:LCG655380 LMC655321:LMC655380 LVY655321:LVY655380 MFU655321:MFU655380 MPQ655321:MPQ655380 MZM655321:MZM655380 NJI655321:NJI655380 NTE655321:NTE655380 ODA655321:ODA655380 OMW655321:OMW655380 OWS655321:OWS655380 PGO655321:PGO655380 PQK655321:PQK655380 QAG655321:QAG655380 QKC655321:QKC655380 QTY655321:QTY655380 RDU655321:RDU655380 RNQ655321:RNQ655380 RXM655321:RXM655380 SHI655321:SHI655380 SRE655321:SRE655380 TBA655321:TBA655380 TKW655321:TKW655380 TUS655321:TUS655380 UEO655321:UEO655380 UOK655321:UOK655380 UYG655321:UYG655380 VIC655321:VIC655380 VRY655321:VRY655380 WBU655321:WBU655380 WLQ655321:WLQ655380 WVM655321:WVM655380 D720857:D720916 JA720857:JA720916 SW720857:SW720916 ACS720857:ACS720916 AMO720857:AMO720916 AWK720857:AWK720916 BGG720857:BGG720916 BQC720857:BQC720916 BZY720857:BZY720916 CJU720857:CJU720916 CTQ720857:CTQ720916 DDM720857:DDM720916 DNI720857:DNI720916 DXE720857:DXE720916 EHA720857:EHA720916 EQW720857:EQW720916 FAS720857:FAS720916 FKO720857:FKO720916 FUK720857:FUK720916 GEG720857:GEG720916 GOC720857:GOC720916 GXY720857:GXY720916 HHU720857:HHU720916 HRQ720857:HRQ720916 IBM720857:IBM720916 ILI720857:ILI720916 IVE720857:IVE720916 JFA720857:JFA720916 JOW720857:JOW720916 JYS720857:JYS720916 KIO720857:KIO720916 KSK720857:KSK720916 LCG720857:LCG720916 LMC720857:LMC720916 LVY720857:LVY720916 MFU720857:MFU720916 MPQ720857:MPQ720916 MZM720857:MZM720916 NJI720857:NJI720916 NTE720857:NTE720916 ODA720857:ODA720916 OMW720857:OMW720916 OWS720857:OWS720916 PGO720857:PGO720916 PQK720857:PQK720916 QAG720857:QAG720916 QKC720857:QKC720916 QTY720857:QTY720916 RDU720857:RDU720916 RNQ720857:RNQ720916 RXM720857:RXM720916 SHI720857:SHI720916 SRE720857:SRE720916 TBA720857:TBA720916 TKW720857:TKW720916 TUS720857:TUS720916 UEO720857:UEO720916 UOK720857:UOK720916 UYG720857:UYG720916 VIC720857:VIC720916 VRY720857:VRY720916 WBU720857:WBU720916 WLQ720857:WLQ720916 WVM720857:WVM720916 D786393:D786452 JA786393:JA786452 SW786393:SW786452 ACS786393:ACS786452 AMO786393:AMO786452 AWK786393:AWK786452 BGG786393:BGG786452 BQC786393:BQC786452 BZY786393:BZY786452 CJU786393:CJU786452 CTQ786393:CTQ786452 DDM786393:DDM786452 DNI786393:DNI786452 DXE786393:DXE786452 EHA786393:EHA786452 EQW786393:EQW786452 FAS786393:FAS786452 FKO786393:FKO786452 FUK786393:FUK786452 GEG786393:GEG786452 GOC786393:GOC786452 GXY786393:GXY786452 HHU786393:HHU786452 HRQ786393:HRQ786452 IBM786393:IBM786452 ILI786393:ILI786452 IVE786393:IVE786452 JFA786393:JFA786452 JOW786393:JOW786452 JYS786393:JYS786452 KIO786393:KIO786452 KSK786393:KSK786452 LCG786393:LCG786452 LMC786393:LMC786452 LVY786393:LVY786452 MFU786393:MFU786452 MPQ786393:MPQ786452 MZM786393:MZM786452 NJI786393:NJI786452 NTE786393:NTE786452 ODA786393:ODA786452 OMW786393:OMW786452 OWS786393:OWS786452 PGO786393:PGO786452 PQK786393:PQK786452 QAG786393:QAG786452 QKC786393:QKC786452 QTY786393:QTY786452 RDU786393:RDU786452 RNQ786393:RNQ786452 RXM786393:RXM786452 SHI786393:SHI786452 SRE786393:SRE786452 TBA786393:TBA786452 TKW786393:TKW786452 TUS786393:TUS786452 UEO786393:UEO786452 UOK786393:UOK786452 UYG786393:UYG786452 VIC786393:VIC786452 VRY786393:VRY786452 WBU786393:WBU786452 WLQ786393:WLQ786452 WVM786393:WVM786452 D851929:D851988 JA851929:JA851988 SW851929:SW851988 ACS851929:ACS851988 AMO851929:AMO851988 AWK851929:AWK851988 BGG851929:BGG851988 BQC851929:BQC851988 BZY851929:BZY851988 CJU851929:CJU851988 CTQ851929:CTQ851988 DDM851929:DDM851988 DNI851929:DNI851988 DXE851929:DXE851988 EHA851929:EHA851988 EQW851929:EQW851988 FAS851929:FAS851988 FKO851929:FKO851988 FUK851929:FUK851988 GEG851929:GEG851988 GOC851929:GOC851988 GXY851929:GXY851988 HHU851929:HHU851988 HRQ851929:HRQ851988 IBM851929:IBM851988 ILI851929:ILI851988 IVE851929:IVE851988 JFA851929:JFA851988 JOW851929:JOW851988 JYS851929:JYS851988 KIO851929:KIO851988 KSK851929:KSK851988 LCG851929:LCG851988 LMC851929:LMC851988 LVY851929:LVY851988 MFU851929:MFU851988 MPQ851929:MPQ851988 MZM851929:MZM851988 NJI851929:NJI851988 NTE851929:NTE851988 ODA851929:ODA851988 OMW851929:OMW851988 OWS851929:OWS851988 PGO851929:PGO851988 PQK851929:PQK851988 QAG851929:QAG851988 QKC851929:QKC851988 QTY851929:QTY851988 RDU851929:RDU851988 RNQ851929:RNQ851988 RXM851929:RXM851988 SHI851929:SHI851988 SRE851929:SRE851988 TBA851929:TBA851988 TKW851929:TKW851988 TUS851929:TUS851988 UEO851929:UEO851988 UOK851929:UOK851988 UYG851929:UYG851988 VIC851929:VIC851988 VRY851929:VRY851988 WBU851929:WBU851988 WLQ851929:WLQ851988 WVM851929:WVM851988 D917465:D917524 JA917465:JA917524 SW917465:SW917524 ACS917465:ACS917524 AMO917465:AMO917524 AWK917465:AWK917524 BGG917465:BGG917524 BQC917465:BQC917524 BZY917465:BZY917524 CJU917465:CJU917524 CTQ917465:CTQ917524 DDM917465:DDM917524 DNI917465:DNI917524 DXE917465:DXE917524 EHA917465:EHA917524 EQW917465:EQW917524 FAS917465:FAS917524 FKO917465:FKO917524 FUK917465:FUK917524 GEG917465:GEG917524 GOC917465:GOC917524 GXY917465:GXY917524 HHU917465:HHU917524 HRQ917465:HRQ917524 IBM917465:IBM917524 ILI917465:ILI917524 IVE917465:IVE917524 JFA917465:JFA917524 JOW917465:JOW917524 JYS917465:JYS917524 KIO917465:KIO917524 KSK917465:KSK917524 LCG917465:LCG917524 LMC917465:LMC917524 LVY917465:LVY917524 MFU917465:MFU917524 MPQ917465:MPQ917524 MZM917465:MZM917524 NJI917465:NJI917524 NTE917465:NTE917524 ODA917465:ODA917524 OMW917465:OMW917524 OWS917465:OWS917524 PGO917465:PGO917524 PQK917465:PQK917524 QAG917465:QAG917524 QKC917465:QKC917524 QTY917465:QTY917524 RDU917465:RDU917524 RNQ917465:RNQ917524 RXM917465:RXM917524 SHI917465:SHI917524 SRE917465:SRE917524 TBA917465:TBA917524 TKW917465:TKW917524 TUS917465:TUS917524 UEO917465:UEO917524 UOK917465:UOK917524 UYG917465:UYG917524 VIC917465:VIC917524 VRY917465:VRY917524 WBU917465:WBU917524 WLQ917465:WLQ917524 WVM917465:WVM917524 D983001:D983060 JA983001:JA983060 SW983001:SW983060 ACS983001:ACS983060 AMO983001:AMO983060 AWK983001:AWK983060 BGG983001:BGG983060 BQC983001:BQC983060 BZY983001:BZY983060 CJU983001:CJU983060 CTQ983001:CTQ983060 DDM983001:DDM983060 DNI983001:DNI983060 DXE983001:DXE983060 EHA983001:EHA983060 EQW983001:EQW983060 FAS983001:FAS983060 FKO983001:FKO983060 FUK983001:FUK983060 GEG983001:GEG983060 GOC983001:GOC983060 GXY983001:GXY983060 HHU983001:HHU983060 HRQ983001:HRQ983060 IBM983001:IBM983060 ILI983001:ILI983060 IVE983001:IVE983060 JFA983001:JFA983060 JOW983001:JOW983060 JYS983001:JYS983060 KIO983001:KIO983060 KSK983001:KSK983060 LCG983001:LCG983060 LMC983001:LMC983060 LVY983001:LVY983060 MFU983001:MFU983060 MPQ983001:MPQ983060 MZM983001:MZM983060 NJI983001:NJI983060 NTE983001:NTE983060 ODA983001:ODA983060 OMW983001:OMW983060 OWS983001:OWS983060 PGO983001:PGO983060 PQK983001:PQK983060 QAG983001:QAG983060 QKC983001:QKC983060 QTY983001:QTY983060 RDU983001:RDU983060 RNQ983001:RNQ983060 RXM983001:RXM983060 SHI983001:SHI983060 SRE983001:SRE983060 TBA983001:TBA983060 TKW983001:TKW983060 TUS983001:TUS983060 UEO983001:UEO983060 UOK983001:UOK983060 UYG983001:UYG983060 VIC983001:VIC983060 VRY983001:VRY983060 WBU983001:WBU983060 WLQ983001:WLQ983060" xr:uid="{723BEF02-454B-4DAE-9BEA-062F0A0B4A99}">
      <formula1>FASE</formula1>
    </dataValidation>
    <dataValidation type="list" allowBlank="1" showInputMessage="1" showErrorMessage="1" sqref="P13:P20" xr:uid="{DF692A6F-2B3B-48D2-91F4-EDEE3DC424AC}">
      <formula1>$U$14:$U$18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4" operator="containsText" id="{C01B055A-2EFC-45F2-858E-9A8EB6540211}">
            <xm:f>NOT(ISERROR(SEARCH(Escalas!$J$10,J13)))</xm:f>
            <xm:f>Escalas!$J$10</xm:f>
            <x14:dxf>
              <fill>
                <patternFill>
                  <bgColor rgb="FF92D050"/>
                </patternFill>
              </fill>
            </x14:dxf>
          </x14:cfRule>
          <x14:cfRule type="containsText" priority="15" operator="containsText" id="{3BFEC9A9-61BF-4B03-953A-F0E86071CE48}">
            <xm:f>NOT(ISERROR(SEARCH(Escalas!$J$13,J13)))</xm:f>
            <xm:f>Escalas!$J$13</xm:f>
            <x14:dxf>
              <fill>
                <patternFill>
                  <bgColor rgb="FFFF0000"/>
                </patternFill>
              </fill>
            </x14:dxf>
          </x14:cfRule>
          <xm:sqref>J13:J20</xm:sqref>
        </x14:conditionalFormatting>
        <x14:conditionalFormatting xmlns:xm="http://schemas.microsoft.com/office/excel/2006/main">
          <x14:cfRule type="containsText" priority="1" operator="containsText" id="{DEC438D9-5184-4EDE-B762-EC280479D950}">
            <xm:f>NOT(ISERROR(SEARCH(Escalas!$J$10,N13)))</xm:f>
            <xm:f>Escalas!$J$10</xm:f>
            <x14:dxf>
              <font>
                <color auto="1"/>
              </font>
              <fill>
                <patternFill>
                  <bgColor rgb="FF92D050"/>
                </patternFill>
              </fill>
            </x14:dxf>
          </x14:cfRule>
          <x14:cfRule type="containsText" priority="2" operator="containsText" id="{FD5E1E56-85F6-4655-B7EE-47952E4D0A0D}">
            <xm:f>NOT(ISERROR(SEARCH(Escalas!$J$13,N13)))</xm:f>
            <xm:f>Escalas!$J$13</xm:f>
            <x14:dxf>
              <fill>
                <patternFill>
                  <bgColor rgb="FFFF0000"/>
                </patternFill>
              </fill>
            </x14:dxf>
          </x14:cfRule>
          <x14:cfRule type="containsText" priority="3" operator="containsText" id="{86666CF9-270B-4656-A094-96C84B943273}">
            <xm:f>NOT(ISERROR(SEARCH(Escalas!$J$12,N13)))</xm:f>
            <xm:f>Escalas!$J$12</xm:f>
            <x14:dxf>
              <fill>
                <patternFill>
                  <bgColor rgb="FFFFC000"/>
                </patternFill>
              </fill>
            </x14:dxf>
          </x14:cfRule>
          <x14:cfRule type="containsText" priority="4" operator="containsText" id="{0409CC8E-380E-4786-81B0-BB7A41E03460}">
            <xm:f>NOT(ISERROR(SEARCH(Escalas!$J$11,N13)))</xm:f>
            <xm:f>Escalas!$J$11</xm:f>
            <x14:dxf>
              <fill>
                <patternFill>
                  <bgColor rgb="FFFFFF00"/>
                </patternFill>
              </fill>
            </x14:dxf>
          </x14:cfRule>
          <x14:cfRule type="containsText" priority="5" operator="containsText" id="{C289A91B-1BC2-4866-87ED-DB22ABDA4418}">
            <xm:f>NOT(ISERROR(SEARCH(Escalas!$J$10,N13)))</xm:f>
            <xm:f>Escalas!$J$10</xm:f>
            <x14:dxf>
              <fill>
                <patternFill>
                  <bgColor rgb="FF92D050"/>
                </patternFill>
              </fill>
            </x14:dxf>
          </x14:cfRule>
          <xm:sqref>N13:N20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9127D-63C7-4665-9465-DCE2A77165C2}">
  <sheetPr codeName="Configurações"/>
  <dimension ref="A1:E80"/>
  <sheetViews>
    <sheetView showGridLines="0" workbookViewId="0">
      <selection activeCell="Q52" sqref="Q52"/>
    </sheetView>
  </sheetViews>
  <sheetFormatPr defaultRowHeight="15" x14ac:dyDescent="0.25"/>
  <sheetData>
    <row r="1" spans="1:5" x14ac:dyDescent="0.25">
      <c r="A1" s="1"/>
      <c r="B1" s="1"/>
      <c r="C1" s="1"/>
      <c r="D1" s="1"/>
      <c r="E1" s="1"/>
    </row>
    <row r="2" spans="1:5" x14ac:dyDescent="0.25">
      <c r="A2" s="1"/>
      <c r="B2" s="1"/>
      <c r="C2" s="1"/>
      <c r="D2" s="1"/>
      <c r="E2" s="1"/>
    </row>
    <row r="3" spans="1:5" x14ac:dyDescent="0.25">
      <c r="A3" s="1"/>
      <c r="B3" s="1"/>
      <c r="C3" s="1"/>
      <c r="D3" s="1"/>
      <c r="E3" s="1"/>
    </row>
    <row r="4" spans="1:5" x14ac:dyDescent="0.25">
      <c r="A4" s="1"/>
      <c r="B4" s="1"/>
      <c r="C4" s="1"/>
      <c r="D4" s="1"/>
      <c r="E4" s="1"/>
    </row>
    <row r="5" spans="1:5" ht="15.75" x14ac:dyDescent="0.25">
      <c r="A5" s="87" t="s">
        <v>0</v>
      </c>
      <c r="B5" s="1"/>
      <c r="C5" s="1"/>
      <c r="D5" s="1"/>
      <c r="E5" s="1"/>
    </row>
    <row r="6" spans="1:5" ht="15.75" x14ac:dyDescent="0.25">
      <c r="A6" s="83"/>
      <c r="B6" s="1"/>
      <c r="C6" s="1"/>
      <c r="D6" s="1"/>
      <c r="E6" s="1"/>
    </row>
    <row r="80" spans="2:2" x14ac:dyDescent="0.25">
      <c r="B80" s="46"/>
    </row>
  </sheetData>
  <sheetProtection algorithmName="SHA-512" hashValue="exO4doIemMMmcHuuqVveXBg/VLOESlrNnvTgggzB+Vgf2W5zp+Yo8GuMFpTh3nxiuOfe1jT1ZbYxF/fFS/dDeg==" saltValue="1IxslER8/OMOzfltzSzLvg==" spinCount="100000" sheet="1" objects="1" scenarios="1"/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B6E8C-F175-4640-A1B8-5A542A735D94}">
  <sheetPr codeName="Planilha5"/>
  <dimension ref="A1:W47"/>
  <sheetViews>
    <sheetView showGridLines="0" topLeftCell="A13" zoomScale="80" zoomScaleNormal="80" workbookViewId="0">
      <selection activeCell="I21" sqref="I21"/>
    </sheetView>
  </sheetViews>
  <sheetFormatPr defaultRowHeight="15" x14ac:dyDescent="0.25"/>
  <cols>
    <col min="1" max="1" width="5" style="1" customWidth="1"/>
    <col min="2" max="2" width="16.140625" style="1" customWidth="1"/>
    <col min="3" max="7" width="9.140625" style="1"/>
    <col min="8" max="8" width="11.7109375" style="1" customWidth="1"/>
    <col min="9" max="9" width="6.42578125" style="1" customWidth="1"/>
    <col min="10" max="10" width="18" style="1" customWidth="1"/>
    <col min="11" max="11" width="11.5703125" style="1" customWidth="1"/>
    <col min="12" max="15" width="9.140625" style="1"/>
    <col min="16" max="16" width="11.7109375" style="1" customWidth="1"/>
    <col min="17" max="18" width="9.140625" style="1"/>
    <col min="19" max="19" width="11.28515625" style="1" customWidth="1"/>
    <col min="20" max="20" width="9.140625" style="1"/>
    <col min="21" max="21" width="16.42578125" style="1" customWidth="1"/>
    <col min="22" max="22" width="16.28515625" style="1" bestFit="1" customWidth="1"/>
    <col min="23" max="256" width="9.140625" style="1"/>
    <col min="257" max="257" width="5" style="1" customWidth="1"/>
    <col min="258" max="258" width="13.28515625" style="1" customWidth="1"/>
    <col min="259" max="263" width="9.140625" style="1"/>
    <col min="264" max="264" width="11.7109375" style="1" customWidth="1"/>
    <col min="265" max="265" width="6.42578125" style="1" customWidth="1"/>
    <col min="266" max="266" width="18" style="1" customWidth="1"/>
    <col min="267" max="267" width="11.5703125" style="1" customWidth="1"/>
    <col min="268" max="276" width="9.140625" style="1"/>
    <col min="277" max="277" width="12" style="1" customWidth="1"/>
    <col min="278" max="278" width="16.28515625" style="1" bestFit="1" customWidth="1"/>
    <col min="279" max="512" width="9.140625" style="1"/>
    <col min="513" max="513" width="5" style="1" customWidth="1"/>
    <col min="514" max="514" width="13.28515625" style="1" customWidth="1"/>
    <col min="515" max="519" width="9.140625" style="1"/>
    <col min="520" max="520" width="11.7109375" style="1" customWidth="1"/>
    <col min="521" max="521" width="6.42578125" style="1" customWidth="1"/>
    <col min="522" max="522" width="18" style="1" customWidth="1"/>
    <col min="523" max="523" width="11.5703125" style="1" customWidth="1"/>
    <col min="524" max="532" width="9.140625" style="1"/>
    <col min="533" max="533" width="12" style="1" customWidth="1"/>
    <col min="534" max="534" width="16.28515625" style="1" bestFit="1" customWidth="1"/>
    <col min="535" max="768" width="9.140625" style="1"/>
    <col min="769" max="769" width="5" style="1" customWidth="1"/>
    <col min="770" max="770" width="13.28515625" style="1" customWidth="1"/>
    <col min="771" max="775" width="9.140625" style="1"/>
    <col min="776" max="776" width="11.7109375" style="1" customWidth="1"/>
    <col min="777" max="777" width="6.42578125" style="1" customWidth="1"/>
    <col min="778" max="778" width="18" style="1" customWidth="1"/>
    <col min="779" max="779" width="11.5703125" style="1" customWidth="1"/>
    <col min="780" max="788" width="9.140625" style="1"/>
    <col min="789" max="789" width="12" style="1" customWidth="1"/>
    <col min="790" max="790" width="16.28515625" style="1" bestFit="1" customWidth="1"/>
    <col min="791" max="1024" width="9.140625" style="1"/>
    <col min="1025" max="1025" width="5" style="1" customWidth="1"/>
    <col min="1026" max="1026" width="13.28515625" style="1" customWidth="1"/>
    <col min="1027" max="1031" width="9.140625" style="1"/>
    <col min="1032" max="1032" width="11.7109375" style="1" customWidth="1"/>
    <col min="1033" max="1033" width="6.42578125" style="1" customWidth="1"/>
    <col min="1034" max="1034" width="18" style="1" customWidth="1"/>
    <col min="1035" max="1035" width="11.5703125" style="1" customWidth="1"/>
    <col min="1036" max="1044" width="9.140625" style="1"/>
    <col min="1045" max="1045" width="12" style="1" customWidth="1"/>
    <col min="1046" max="1046" width="16.28515625" style="1" bestFit="1" customWidth="1"/>
    <col min="1047" max="1280" width="9.140625" style="1"/>
    <col min="1281" max="1281" width="5" style="1" customWidth="1"/>
    <col min="1282" max="1282" width="13.28515625" style="1" customWidth="1"/>
    <col min="1283" max="1287" width="9.140625" style="1"/>
    <col min="1288" max="1288" width="11.7109375" style="1" customWidth="1"/>
    <col min="1289" max="1289" width="6.42578125" style="1" customWidth="1"/>
    <col min="1290" max="1290" width="18" style="1" customWidth="1"/>
    <col min="1291" max="1291" width="11.5703125" style="1" customWidth="1"/>
    <col min="1292" max="1300" width="9.140625" style="1"/>
    <col min="1301" max="1301" width="12" style="1" customWidth="1"/>
    <col min="1302" max="1302" width="16.28515625" style="1" bestFit="1" customWidth="1"/>
    <col min="1303" max="1536" width="9.140625" style="1"/>
    <col min="1537" max="1537" width="5" style="1" customWidth="1"/>
    <col min="1538" max="1538" width="13.28515625" style="1" customWidth="1"/>
    <col min="1539" max="1543" width="9.140625" style="1"/>
    <col min="1544" max="1544" width="11.7109375" style="1" customWidth="1"/>
    <col min="1545" max="1545" width="6.42578125" style="1" customWidth="1"/>
    <col min="1546" max="1546" width="18" style="1" customWidth="1"/>
    <col min="1547" max="1547" width="11.5703125" style="1" customWidth="1"/>
    <col min="1548" max="1556" width="9.140625" style="1"/>
    <col min="1557" max="1557" width="12" style="1" customWidth="1"/>
    <col min="1558" max="1558" width="16.28515625" style="1" bestFit="1" customWidth="1"/>
    <col min="1559" max="1792" width="9.140625" style="1"/>
    <col min="1793" max="1793" width="5" style="1" customWidth="1"/>
    <col min="1794" max="1794" width="13.28515625" style="1" customWidth="1"/>
    <col min="1795" max="1799" width="9.140625" style="1"/>
    <col min="1800" max="1800" width="11.7109375" style="1" customWidth="1"/>
    <col min="1801" max="1801" width="6.42578125" style="1" customWidth="1"/>
    <col min="1802" max="1802" width="18" style="1" customWidth="1"/>
    <col min="1803" max="1803" width="11.5703125" style="1" customWidth="1"/>
    <col min="1804" max="1812" width="9.140625" style="1"/>
    <col min="1813" max="1813" width="12" style="1" customWidth="1"/>
    <col min="1814" max="1814" width="16.28515625" style="1" bestFit="1" customWidth="1"/>
    <col min="1815" max="2048" width="9.140625" style="1"/>
    <col min="2049" max="2049" width="5" style="1" customWidth="1"/>
    <col min="2050" max="2050" width="13.28515625" style="1" customWidth="1"/>
    <col min="2051" max="2055" width="9.140625" style="1"/>
    <col min="2056" max="2056" width="11.7109375" style="1" customWidth="1"/>
    <col min="2057" max="2057" width="6.42578125" style="1" customWidth="1"/>
    <col min="2058" max="2058" width="18" style="1" customWidth="1"/>
    <col min="2059" max="2059" width="11.5703125" style="1" customWidth="1"/>
    <col min="2060" max="2068" width="9.140625" style="1"/>
    <col min="2069" max="2069" width="12" style="1" customWidth="1"/>
    <col min="2070" max="2070" width="16.28515625" style="1" bestFit="1" customWidth="1"/>
    <col min="2071" max="2304" width="9.140625" style="1"/>
    <col min="2305" max="2305" width="5" style="1" customWidth="1"/>
    <col min="2306" max="2306" width="13.28515625" style="1" customWidth="1"/>
    <col min="2307" max="2311" width="9.140625" style="1"/>
    <col min="2312" max="2312" width="11.7109375" style="1" customWidth="1"/>
    <col min="2313" max="2313" width="6.42578125" style="1" customWidth="1"/>
    <col min="2314" max="2314" width="18" style="1" customWidth="1"/>
    <col min="2315" max="2315" width="11.5703125" style="1" customWidth="1"/>
    <col min="2316" max="2324" width="9.140625" style="1"/>
    <col min="2325" max="2325" width="12" style="1" customWidth="1"/>
    <col min="2326" max="2326" width="16.28515625" style="1" bestFit="1" customWidth="1"/>
    <col min="2327" max="2560" width="9.140625" style="1"/>
    <col min="2561" max="2561" width="5" style="1" customWidth="1"/>
    <col min="2562" max="2562" width="13.28515625" style="1" customWidth="1"/>
    <col min="2563" max="2567" width="9.140625" style="1"/>
    <col min="2568" max="2568" width="11.7109375" style="1" customWidth="1"/>
    <col min="2569" max="2569" width="6.42578125" style="1" customWidth="1"/>
    <col min="2570" max="2570" width="18" style="1" customWidth="1"/>
    <col min="2571" max="2571" width="11.5703125" style="1" customWidth="1"/>
    <col min="2572" max="2580" width="9.140625" style="1"/>
    <col min="2581" max="2581" width="12" style="1" customWidth="1"/>
    <col min="2582" max="2582" width="16.28515625" style="1" bestFit="1" customWidth="1"/>
    <col min="2583" max="2816" width="9.140625" style="1"/>
    <col min="2817" max="2817" width="5" style="1" customWidth="1"/>
    <col min="2818" max="2818" width="13.28515625" style="1" customWidth="1"/>
    <col min="2819" max="2823" width="9.140625" style="1"/>
    <col min="2824" max="2824" width="11.7109375" style="1" customWidth="1"/>
    <col min="2825" max="2825" width="6.42578125" style="1" customWidth="1"/>
    <col min="2826" max="2826" width="18" style="1" customWidth="1"/>
    <col min="2827" max="2827" width="11.5703125" style="1" customWidth="1"/>
    <col min="2828" max="2836" width="9.140625" style="1"/>
    <col min="2837" max="2837" width="12" style="1" customWidth="1"/>
    <col min="2838" max="2838" width="16.28515625" style="1" bestFit="1" customWidth="1"/>
    <col min="2839" max="3072" width="9.140625" style="1"/>
    <col min="3073" max="3073" width="5" style="1" customWidth="1"/>
    <col min="3074" max="3074" width="13.28515625" style="1" customWidth="1"/>
    <col min="3075" max="3079" width="9.140625" style="1"/>
    <col min="3080" max="3080" width="11.7109375" style="1" customWidth="1"/>
    <col min="3081" max="3081" width="6.42578125" style="1" customWidth="1"/>
    <col min="3082" max="3082" width="18" style="1" customWidth="1"/>
    <col min="3083" max="3083" width="11.5703125" style="1" customWidth="1"/>
    <col min="3084" max="3092" width="9.140625" style="1"/>
    <col min="3093" max="3093" width="12" style="1" customWidth="1"/>
    <col min="3094" max="3094" width="16.28515625" style="1" bestFit="1" customWidth="1"/>
    <col min="3095" max="3328" width="9.140625" style="1"/>
    <col min="3329" max="3329" width="5" style="1" customWidth="1"/>
    <col min="3330" max="3330" width="13.28515625" style="1" customWidth="1"/>
    <col min="3331" max="3335" width="9.140625" style="1"/>
    <col min="3336" max="3336" width="11.7109375" style="1" customWidth="1"/>
    <col min="3337" max="3337" width="6.42578125" style="1" customWidth="1"/>
    <col min="3338" max="3338" width="18" style="1" customWidth="1"/>
    <col min="3339" max="3339" width="11.5703125" style="1" customWidth="1"/>
    <col min="3340" max="3348" width="9.140625" style="1"/>
    <col min="3349" max="3349" width="12" style="1" customWidth="1"/>
    <col min="3350" max="3350" width="16.28515625" style="1" bestFit="1" customWidth="1"/>
    <col min="3351" max="3584" width="9.140625" style="1"/>
    <col min="3585" max="3585" width="5" style="1" customWidth="1"/>
    <col min="3586" max="3586" width="13.28515625" style="1" customWidth="1"/>
    <col min="3587" max="3591" width="9.140625" style="1"/>
    <col min="3592" max="3592" width="11.7109375" style="1" customWidth="1"/>
    <col min="3593" max="3593" width="6.42578125" style="1" customWidth="1"/>
    <col min="3594" max="3594" width="18" style="1" customWidth="1"/>
    <col min="3595" max="3595" width="11.5703125" style="1" customWidth="1"/>
    <col min="3596" max="3604" width="9.140625" style="1"/>
    <col min="3605" max="3605" width="12" style="1" customWidth="1"/>
    <col min="3606" max="3606" width="16.28515625" style="1" bestFit="1" customWidth="1"/>
    <col min="3607" max="3840" width="9.140625" style="1"/>
    <col min="3841" max="3841" width="5" style="1" customWidth="1"/>
    <col min="3842" max="3842" width="13.28515625" style="1" customWidth="1"/>
    <col min="3843" max="3847" width="9.140625" style="1"/>
    <col min="3848" max="3848" width="11.7109375" style="1" customWidth="1"/>
    <col min="3849" max="3849" width="6.42578125" style="1" customWidth="1"/>
    <col min="3850" max="3850" width="18" style="1" customWidth="1"/>
    <col min="3851" max="3851" width="11.5703125" style="1" customWidth="1"/>
    <col min="3852" max="3860" width="9.140625" style="1"/>
    <col min="3861" max="3861" width="12" style="1" customWidth="1"/>
    <col min="3862" max="3862" width="16.28515625" style="1" bestFit="1" customWidth="1"/>
    <col min="3863" max="4096" width="9.140625" style="1"/>
    <col min="4097" max="4097" width="5" style="1" customWidth="1"/>
    <col min="4098" max="4098" width="13.28515625" style="1" customWidth="1"/>
    <col min="4099" max="4103" width="9.140625" style="1"/>
    <col min="4104" max="4104" width="11.7109375" style="1" customWidth="1"/>
    <col min="4105" max="4105" width="6.42578125" style="1" customWidth="1"/>
    <col min="4106" max="4106" width="18" style="1" customWidth="1"/>
    <col min="4107" max="4107" width="11.5703125" style="1" customWidth="1"/>
    <col min="4108" max="4116" width="9.140625" style="1"/>
    <col min="4117" max="4117" width="12" style="1" customWidth="1"/>
    <col min="4118" max="4118" width="16.28515625" style="1" bestFit="1" customWidth="1"/>
    <col min="4119" max="4352" width="9.140625" style="1"/>
    <col min="4353" max="4353" width="5" style="1" customWidth="1"/>
    <col min="4354" max="4354" width="13.28515625" style="1" customWidth="1"/>
    <col min="4355" max="4359" width="9.140625" style="1"/>
    <col min="4360" max="4360" width="11.7109375" style="1" customWidth="1"/>
    <col min="4361" max="4361" width="6.42578125" style="1" customWidth="1"/>
    <col min="4362" max="4362" width="18" style="1" customWidth="1"/>
    <col min="4363" max="4363" width="11.5703125" style="1" customWidth="1"/>
    <col min="4364" max="4372" width="9.140625" style="1"/>
    <col min="4373" max="4373" width="12" style="1" customWidth="1"/>
    <col min="4374" max="4374" width="16.28515625" style="1" bestFit="1" customWidth="1"/>
    <col min="4375" max="4608" width="9.140625" style="1"/>
    <col min="4609" max="4609" width="5" style="1" customWidth="1"/>
    <col min="4610" max="4610" width="13.28515625" style="1" customWidth="1"/>
    <col min="4611" max="4615" width="9.140625" style="1"/>
    <col min="4616" max="4616" width="11.7109375" style="1" customWidth="1"/>
    <col min="4617" max="4617" width="6.42578125" style="1" customWidth="1"/>
    <col min="4618" max="4618" width="18" style="1" customWidth="1"/>
    <col min="4619" max="4619" width="11.5703125" style="1" customWidth="1"/>
    <col min="4620" max="4628" width="9.140625" style="1"/>
    <col min="4629" max="4629" width="12" style="1" customWidth="1"/>
    <col min="4630" max="4630" width="16.28515625" style="1" bestFit="1" customWidth="1"/>
    <col min="4631" max="4864" width="9.140625" style="1"/>
    <col min="4865" max="4865" width="5" style="1" customWidth="1"/>
    <col min="4866" max="4866" width="13.28515625" style="1" customWidth="1"/>
    <col min="4867" max="4871" width="9.140625" style="1"/>
    <col min="4872" max="4872" width="11.7109375" style="1" customWidth="1"/>
    <col min="4873" max="4873" width="6.42578125" style="1" customWidth="1"/>
    <col min="4874" max="4874" width="18" style="1" customWidth="1"/>
    <col min="4875" max="4875" width="11.5703125" style="1" customWidth="1"/>
    <col min="4876" max="4884" width="9.140625" style="1"/>
    <col min="4885" max="4885" width="12" style="1" customWidth="1"/>
    <col min="4886" max="4886" width="16.28515625" style="1" bestFit="1" customWidth="1"/>
    <col min="4887" max="5120" width="9.140625" style="1"/>
    <col min="5121" max="5121" width="5" style="1" customWidth="1"/>
    <col min="5122" max="5122" width="13.28515625" style="1" customWidth="1"/>
    <col min="5123" max="5127" width="9.140625" style="1"/>
    <col min="5128" max="5128" width="11.7109375" style="1" customWidth="1"/>
    <col min="5129" max="5129" width="6.42578125" style="1" customWidth="1"/>
    <col min="5130" max="5130" width="18" style="1" customWidth="1"/>
    <col min="5131" max="5131" width="11.5703125" style="1" customWidth="1"/>
    <col min="5132" max="5140" width="9.140625" style="1"/>
    <col min="5141" max="5141" width="12" style="1" customWidth="1"/>
    <col min="5142" max="5142" width="16.28515625" style="1" bestFit="1" customWidth="1"/>
    <col min="5143" max="5376" width="9.140625" style="1"/>
    <col min="5377" max="5377" width="5" style="1" customWidth="1"/>
    <col min="5378" max="5378" width="13.28515625" style="1" customWidth="1"/>
    <col min="5379" max="5383" width="9.140625" style="1"/>
    <col min="5384" max="5384" width="11.7109375" style="1" customWidth="1"/>
    <col min="5385" max="5385" width="6.42578125" style="1" customWidth="1"/>
    <col min="5386" max="5386" width="18" style="1" customWidth="1"/>
    <col min="5387" max="5387" width="11.5703125" style="1" customWidth="1"/>
    <col min="5388" max="5396" width="9.140625" style="1"/>
    <col min="5397" max="5397" width="12" style="1" customWidth="1"/>
    <col min="5398" max="5398" width="16.28515625" style="1" bestFit="1" customWidth="1"/>
    <col min="5399" max="5632" width="9.140625" style="1"/>
    <col min="5633" max="5633" width="5" style="1" customWidth="1"/>
    <col min="5634" max="5634" width="13.28515625" style="1" customWidth="1"/>
    <col min="5635" max="5639" width="9.140625" style="1"/>
    <col min="5640" max="5640" width="11.7109375" style="1" customWidth="1"/>
    <col min="5641" max="5641" width="6.42578125" style="1" customWidth="1"/>
    <col min="5642" max="5642" width="18" style="1" customWidth="1"/>
    <col min="5643" max="5643" width="11.5703125" style="1" customWidth="1"/>
    <col min="5644" max="5652" width="9.140625" style="1"/>
    <col min="5653" max="5653" width="12" style="1" customWidth="1"/>
    <col min="5654" max="5654" width="16.28515625" style="1" bestFit="1" customWidth="1"/>
    <col min="5655" max="5888" width="9.140625" style="1"/>
    <col min="5889" max="5889" width="5" style="1" customWidth="1"/>
    <col min="5890" max="5890" width="13.28515625" style="1" customWidth="1"/>
    <col min="5891" max="5895" width="9.140625" style="1"/>
    <col min="5896" max="5896" width="11.7109375" style="1" customWidth="1"/>
    <col min="5897" max="5897" width="6.42578125" style="1" customWidth="1"/>
    <col min="5898" max="5898" width="18" style="1" customWidth="1"/>
    <col min="5899" max="5899" width="11.5703125" style="1" customWidth="1"/>
    <col min="5900" max="5908" width="9.140625" style="1"/>
    <col min="5909" max="5909" width="12" style="1" customWidth="1"/>
    <col min="5910" max="5910" width="16.28515625" style="1" bestFit="1" customWidth="1"/>
    <col min="5911" max="6144" width="9.140625" style="1"/>
    <col min="6145" max="6145" width="5" style="1" customWidth="1"/>
    <col min="6146" max="6146" width="13.28515625" style="1" customWidth="1"/>
    <col min="6147" max="6151" width="9.140625" style="1"/>
    <col min="6152" max="6152" width="11.7109375" style="1" customWidth="1"/>
    <col min="6153" max="6153" width="6.42578125" style="1" customWidth="1"/>
    <col min="6154" max="6154" width="18" style="1" customWidth="1"/>
    <col min="6155" max="6155" width="11.5703125" style="1" customWidth="1"/>
    <col min="6156" max="6164" width="9.140625" style="1"/>
    <col min="6165" max="6165" width="12" style="1" customWidth="1"/>
    <col min="6166" max="6166" width="16.28515625" style="1" bestFit="1" customWidth="1"/>
    <col min="6167" max="6400" width="9.140625" style="1"/>
    <col min="6401" max="6401" width="5" style="1" customWidth="1"/>
    <col min="6402" max="6402" width="13.28515625" style="1" customWidth="1"/>
    <col min="6403" max="6407" width="9.140625" style="1"/>
    <col min="6408" max="6408" width="11.7109375" style="1" customWidth="1"/>
    <col min="6409" max="6409" width="6.42578125" style="1" customWidth="1"/>
    <col min="6410" max="6410" width="18" style="1" customWidth="1"/>
    <col min="6411" max="6411" width="11.5703125" style="1" customWidth="1"/>
    <col min="6412" max="6420" width="9.140625" style="1"/>
    <col min="6421" max="6421" width="12" style="1" customWidth="1"/>
    <col min="6422" max="6422" width="16.28515625" style="1" bestFit="1" customWidth="1"/>
    <col min="6423" max="6656" width="9.140625" style="1"/>
    <col min="6657" max="6657" width="5" style="1" customWidth="1"/>
    <col min="6658" max="6658" width="13.28515625" style="1" customWidth="1"/>
    <col min="6659" max="6663" width="9.140625" style="1"/>
    <col min="6664" max="6664" width="11.7109375" style="1" customWidth="1"/>
    <col min="6665" max="6665" width="6.42578125" style="1" customWidth="1"/>
    <col min="6666" max="6666" width="18" style="1" customWidth="1"/>
    <col min="6667" max="6667" width="11.5703125" style="1" customWidth="1"/>
    <col min="6668" max="6676" width="9.140625" style="1"/>
    <col min="6677" max="6677" width="12" style="1" customWidth="1"/>
    <col min="6678" max="6678" width="16.28515625" style="1" bestFit="1" customWidth="1"/>
    <col min="6679" max="6912" width="9.140625" style="1"/>
    <col min="6913" max="6913" width="5" style="1" customWidth="1"/>
    <col min="6914" max="6914" width="13.28515625" style="1" customWidth="1"/>
    <col min="6915" max="6919" width="9.140625" style="1"/>
    <col min="6920" max="6920" width="11.7109375" style="1" customWidth="1"/>
    <col min="6921" max="6921" width="6.42578125" style="1" customWidth="1"/>
    <col min="6922" max="6922" width="18" style="1" customWidth="1"/>
    <col min="6923" max="6923" width="11.5703125" style="1" customWidth="1"/>
    <col min="6924" max="6932" width="9.140625" style="1"/>
    <col min="6933" max="6933" width="12" style="1" customWidth="1"/>
    <col min="6934" max="6934" width="16.28515625" style="1" bestFit="1" customWidth="1"/>
    <col min="6935" max="7168" width="9.140625" style="1"/>
    <col min="7169" max="7169" width="5" style="1" customWidth="1"/>
    <col min="7170" max="7170" width="13.28515625" style="1" customWidth="1"/>
    <col min="7171" max="7175" width="9.140625" style="1"/>
    <col min="7176" max="7176" width="11.7109375" style="1" customWidth="1"/>
    <col min="7177" max="7177" width="6.42578125" style="1" customWidth="1"/>
    <col min="7178" max="7178" width="18" style="1" customWidth="1"/>
    <col min="7179" max="7179" width="11.5703125" style="1" customWidth="1"/>
    <col min="7180" max="7188" width="9.140625" style="1"/>
    <col min="7189" max="7189" width="12" style="1" customWidth="1"/>
    <col min="7190" max="7190" width="16.28515625" style="1" bestFit="1" customWidth="1"/>
    <col min="7191" max="7424" width="9.140625" style="1"/>
    <col min="7425" max="7425" width="5" style="1" customWidth="1"/>
    <col min="7426" max="7426" width="13.28515625" style="1" customWidth="1"/>
    <col min="7427" max="7431" width="9.140625" style="1"/>
    <col min="7432" max="7432" width="11.7109375" style="1" customWidth="1"/>
    <col min="7433" max="7433" width="6.42578125" style="1" customWidth="1"/>
    <col min="7434" max="7434" width="18" style="1" customWidth="1"/>
    <col min="7435" max="7435" width="11.5703125" style="1" customWidth="1"/>
    <col min="7436" max="7444" width="9.140625" style="1"/>
    <col min="7445" max="7445" width="12" style="1" customWidth="1"/>
    <col min="7446" max="7446" width="16.28515625" style="1" bestFit="1" customWidth="1"/>
    <col min="7447" max="7680" width="9.140625" style="1"/>
    <col min="7681" max="7681" width="5" style="1" customWidth="1"/>
    <col min="7682" max="7682" width="13.28515625" style="1" customWidth="1"/>
    <col min="7683" max="7687" width="9.140625" style="1"/>
    <col min="7688" max="7688" width="11.7109375" style="1" customWidth="1"/>
    <col min="7689" max="7689" width="6.42578125" style="1" customWidth="1"/>
    <col min="7690" max="7690" width="18" style="1" customWidth="1"/>
    <col min="7691" max="7691" width="11.5703125" style="1" customWidth="1"/>
    <col min="7692" max="7700" width="9.140625" style="1"/>
    <col min="7701" max="7701" width="12" style="1" customWidth="1"/>
    <col min="7702" max="7702" width="16.28515625" style="1" bestFit="1" customWidth="1"/>
    <col min="7703" max="7936" width="9.140625" style="1"/>
    <col min="7937" max="7937" width="5" style="1" customWidth="1"/>
    <col min="7938" max="7938" width="13.28515625" style="1" customWidth="1"/>
    <col min="7939" max="7943" width="9.140625" style="1"/>
    <col min="7944" max="7944" width="11.7109375" style="1" customWidth="1"/>
    <col min="7945" max="7945" width="6.42578125" style="1" customWidth="1"/>
    <col min="7946" max="7946" width="18" style="1" customWidth="1"/>
    <col min="7947" max="7947" width="11.5703125" style="1" customWidth="1"/>
    <col min="7948" max="7956" width="9.140625" style="1"/>
    <col min="7957" max="7957" width="12" style="1" customWidth="1"/>
    <col min="7958" max="7958" width="16.28515625" style="1" bestFit="1" customWidth="1"/>
    <col min="7959" max="8192" width="9.140625" style="1"/>
    <col min="8193" max="8193" width="5" style="1" customWidth="1"/>
    <col min="8194" max="8194" width="13.28515625" style="1" customWidth="1"/>
    <col min="8195" max="8199" width="9.140625" style="1"/>
    <col min="8200" max="8200" width="11.7109375" style="1" customWidth="1"/>
    <col min="8201" max="8201" width="6.42578125" style="1" customWidth="1"/>
    <col min="8202" max="8202" width="18" style="1" customWidth="1"/>
    <col min="8203" max="8203" width="11.5703125" style="1" customWidth="1"/>
    <col min="8204" max="8212" width="9.140625" style="1"/>
    <col min="8213" max="8213" width="12" style="1" customWidth="1"/>
    <col min="8214" max="8214" width="16.28515625" style="1" bestFit="1" customWidth="1"/>
    <col min="8215" max="8448" width="9.140625" style="1"/>
    <col min="8449" max="8449" width="5" style="1" customWidth="1"/>
    <col min="8450" max="8450" width="13.28515625" style="1" customWidth="1"/>
    <col min="8451" max="8455" width="9.140625" style="1"/>
    <col min="8456" max="8456" width="11.7109375" style="1" customWidth="1"/>
    <col min="8457" max="8457" width="6.42578125" style="1" customWidth="1"/>
    <col min="8458" max="8458" width="18" style="1" customWidth="1"/>
    <col min="8459" max="8459" width="11.5703125" style="1" customWidth="1"/>
    <col min="8460" max="8468" width="9.140625" style="1"/>
    <col min="8469" max="8469" width="12" style="1" customWidth="1"/>
    <col min="8470" max="8470" width="16.28515625" style="1" bestFit="1" customWidth="1"/>
    <col min="8471" max="8704" width="9.140625" style="1"/>
    <col min="8705" max="8705" width="5" style="1" customWidth="1"/>
    <col min="8706" max="8706" width="13.28515625" style="1" customWidth="1"/>
    <col min="8707" max="8711" width="9.140625" style="1"/>
    <col min="8712" max="8712" width="11.7109375" style="1" customWidth="1"/>
    <col min="8713" max="8713" width="6.42578125" style="1" customWidth="1"/>
    <col min="8714" max="8714" width="18" style="1" customWidth="1"/>
    <col min="8715" max="8715" width="11.5703125" style="1" customWidth="1"/>
    <col min="8716" max="8724" width="9.140625" style="1"/>
    <col min="8725" max="8725" width="12" style="1" customWidth="1"/>
    <col min="8726" max="8726" width="16.28515625" style="1" bestFit="1" customWidth="1"/>
    <col min="8727" max="8960" width="9.140625" style="1"/>
    <col min="8961" max="8961" width="5" style="1" customWidth="1"/>
    <col min="8962" max="8962" width="13.28515625" style="1" customWidth="1"/>
    <col min="8963" max="8967" width="9.140625" style="1"/>
    <col min="8968" max="8968" width="11.7109375" style="1" customWidth="1"/>
    <col min="8969" max="8969" width="6.42578125" style="1" customWidth="1"/>
    <col min="8970" max="8970" width="18" style="1" customWidth="1"/>
    <col min="8971" max="8971" width="11.5703125" style="1" customWidth="1"/>
    <col min="8972" max="8980" width="9.140625" style="1"/>
    <col min="8981" max="8981" width="12" style="1" customWidth="1"/>
    <col min="8982" max="8982" width="16.28515625" style="1" bestFit="1" customWidth="1"/>
    <col min="8983" max="9216" width="9.140625" style="1"/>
    <col min="9217" max="9217" width="5" style="1" customWidth="1"/>
    <col min="9218" max="9218" width="13.28515625" style="1" customWidth="1"/>
    <col min="9219" max="9223" width="9.140625" style="1"/>
    <col min="9224" max="9224" width="11.7109375" style="1" customWidth="1"/>
    <col min="9225" max="9225" width="6.42578125" style="1" customWidth="1"/>
    <col min="9226" max="9226" width="18" style="1" customWidth="1"/>
    <col min="9227" max="9227" width="11.5703125" style="1" customWidth="1"/>
    <col min="9228" max="9236" width="9.140625" style="1"/>
    <col min="9237" max="9237" width="12" style="1" customWidth="1"/>
    <col min="9238" max="9238" width="16.28515625" style="1" bestFit="1" customWidth="1"/>
    <col min="9239" max="9472" width="9.140625" style="1"/>
    <col min="9473" max="9473" width="5" style="1" customWidth="1"/>
    <col min="9474" max="9474" width="13.28515625" style="1" customWidth="1"/>
    <col min="9475" max="9479" width="9.140625" style="1"/>
    <col min="9480" max="9480" width="11.7109375" style="1" customWidth="1"/>
    <col min="9481" max="9481" width="6.42578125" style="1" customWidth="1"/>
    <col min="9482" max="9482" width="18" style="1" customWidth="1"/>
    <col min="9483" max="9483" width="11.5703125" style="1" customWidth="1"/>
    <col min="9484" max="9492" width="9.140625" style="1"/>
    <col min="9493" max="9493" width="12" style="1" customWidth="1"/>
    <col min="9494" max="9494" width="16.28515625" style="1" bestFit="1" customWidth="1"/>
    <col min="9495" max="9728" width="9.140625" style="1"/>
    <col min="9729" max="9729" width="5" style="1" customWidth="1"/>
    <col min="9730" max="9730" width="13.28515625" style="1" customWidth="1"/>
    <col min="9731" max="9735" width="9.140625" style="1"/>
    <col min="9736" max="9736" width="11.7109375" style="1" customWidth="1"/>
    <col min="9737" max="9737" width="6.42578125" style="1" customWidth="1"/>
    <col min="9738" max="9738" width="18" style="1" customWidth="1"/>
    <col min="9739" max="9739" width="11.5703125" style="1" customWidth="1"/>
    <col min="9740" max="9748" width="9.140625" style="1"/>
    <col min="9749" max="9749" width="12" style="1" customWidth="1"/>
    <col min="9750" max="9750" width="16.28515625" style="1" bestFit="1" customWidth="1"/>
    <col min="9751" max="9984" width="9.140625" style="1"/>
    <col min="9985" max="9985" width="5" style="1" customWidth="1"/>
    <col min="9986" max="9986" width="13.28515625" style="1" customWidth="1"/>
    <col min="9987" max="9991" width="9.140625" style="1"/>
    <col min="9992" max="9992" width="11.7109375" style="1" customWidth="1"/>
    <col min="9993" max="9993" width="6.42578125" style="1" customWidth="1"/>
    <col min="9994" max="9994" width="18" style="1" customWidth="1"/>
    <col min="9995" max="9995" width="11.5703125" style="1" customWidth="1"/>
    <col min="9996" max="10004" width="9.140625" style="1"/>
    <col min="10005" max="10005" width="12" style="1" customWidth="1"/>
    <col min="10006" max="10006" width="16.28515625" style="1" bestFit="1" customWidth="1"/>
    <col min="10007" max="10240" width="9.140625" style="1"/>
    <col min="10241" max="10241" width="5" style="1" customWidth="1"/>
    <col min="10242" max="10242" width="13.28515625" style="1" customWidth="1"/>
    <col min="10243" max="10247" width="9.140625" style="1"/>
    <col min="10248" max="10248" width="11.7109375" style="1" customWidth="1"/>
    <col min="10249" max="10249" width="6.42578125" style="1" customWidth="1"/>
    <col min="10250" max="10250" width="18" style="1" customWidth="1"/>
    <col min="10251" max="10251" width="11.5703125" style="1" customWidth="1"/>
    <col min="10252" max="10260" width="9.140625" style="1"/>
    <col min="10261" max="10261" width="12" style="1" customWidth="1"/>
    <col min="10262" max="10262" width="16.28515625" style="1" bestFit="1" customWidth="1"/>
    <col min="10263" max="10496" width="9.140625" style="1"/>
    <col min="10497" max="10497" width="5" style="1" customWidth="1"/>
    <col min="10498" max="10498" width="13.28515625" style="1" customWidth="1"/>
    <col min="10499" max="10503" width="9.140625" style="1"/>
    <col min="10504" max="10504" width="11.7109375" style="1" customWidth="1"/>
    <col min="10505" max="10505" width="6.42578125" style="1" customWidth="1"/>
    <col min="10506" max="10506" width="18" style="1" customWidth="1"/>
    <col min="10507" max="10507" width="11.5703125" style="1" customWidth="1"/>
    <col min="10508" max="10516" width="9.140625" style="1"/>
    <col min="10517" max="10517" width="12" style="1" customWidth="1"/>
    <col min="10518" max="10518" width="16.28515625" style="1" bestFit="1" customWidth="1"/>
    <col min="10519" max="10752" width="9.140625" style="1"/>
    <col min="10753" max="10753" width="5" style="1" customWidth="1"/>
    <col min="10754" max="10754" width="13.28515625" style="1" customWidth="1"/>
    <col min="10755" max="10759" width="9.140625" style="1"/>
    <col min="10760" max="10760" width="11.7109375" style="1" customWidth="1"/>
    <col min="10761" max="10761" width="6.42578125" style="1" customWidth="1"/>
    <col min="10762" max="10762" width="18" style="1" customWidth="1"/>
    <col min="10763" max="10763" width="11.5703125" style="1" customWidth="1"/>
    <col min="10764" max="10772" width="9.140625" style="1"/>
    <col min="10773" max="10773" width="12" style="1" customWidth="1"/>
    <col min="10774" max="10774" width="16.28515625" style="1" bestFit="1" customWidth="1"/>
    <col min="10775" max="11008" width="9.140625" style="1"/>
    <col min="11009" max="11009" width="5" style="1" customWidth="1"/>
    <col min="11010" max="11010" width="13.28515625" style="1" customWidth="1"/>
    <col min="11011" max="11015" width="9.140625" style="1"/>
    <col min="11016" max="11016" width="11.7109375" style="1" customWidth="1"/>
    <col min="11017" max="11017" width="6.42578125" style="1" customWidth="1"/>
    <col min="11018" max="11018" width="18" style="1" customWidth="1"/>
    <col min="11019" max="11019" width="11.5703125" style="1" customWidth="1"/>
    <col min="11020" max="11028" width="9.140625" style="1"/>
    <col min="11029" max="11029" width="12" style="1" customWidth="1"/>
    <col min="11030" max="11030" width="16.28515625" style="1" bestFit="1" customWidth="1"/>
    <col min="11031" max="11264" width="9.140625" style="1"/>
    <col min="11265" max="11265" width="5" style="1" customWidth="1"/>
    <col min="11266" max="11266" width="13.28515625" style="1" customWidth="1"/>
    <col min="11267" max="11271" width="9.140625" style="1"/>
    <col min="11272" max="11272" width="11.7109375" style="1" customWidth="1"/>
    <col min="11273" max="11273" width="6.42578125" style="1" customWidth="1"/>
    <col min="11274" max="11274" width="18" style="1" customWidth="1"/>
    <col min="11275" max="11275" width="11.5703125" style="1" customWidth="1"/>
    <col min="11276" max="11284" width="9.140625" style="1"/>
    <col min="11285" max="11285" width="12" style="1" customWidth="1"/>
    <col min="11286" max="11286" width="16.28515625" style="1" bestFit="1" customWidth="1"/>
    <col min="11287" max="11520" width="9.140625" style="1"/>
    <col min="11521" max="11521" width="5" style="1" customWidth="1"/>
    <col min="11522" max="11522" width="13.28515625" style="1" customWidth="1"/>
    <col min="11523" max="11527" width="9.140625" style="1"/>
    <col min="11528" max="11528" width="11.7109375" style="1" customWidth="1"/>
    <col min="11529" max="11529" width="6.42578125" style="1" customWidth="1"/>
    <col min="11530" max="11530" width="18" style="1" customWidth="1"/>
    <col min="11531" max="11531" width="11.5703125" style="1" customWidth="1"/>
    <col min="11532" max="11540" width="9.140625" style="1"/>
    <col min="11541" max="11541" width="12" style="1" customWidth="1"/>
    <col min="11542" max="11542" width="16.28515625" style="1" bestFit="1" customWidth="1"/>
    <col min="11543" max="11776" width="9.140625" style="1"/>
    <col min="11777" max="11777" width="5" style="1" customWidth="1"/>
    <col min="11778" max="11778" width="13.28515625" style="1" customWidth="1"/>
    <col min="11779" max="11783" width="9.140625" style="1"/>
    <col min="11784" max="11784" width="11.7109375" style="1" customWidth="1"/>
    <col min="11785" max="11785" width="6.42578125" style="1" customWidth="1"/>
    <col min="11786" max="11786" width="18" style="1" customWidth="1"/>
    <col min="11787" max="11787" width="11.5703125" style="1" customWidth="1"/>
    <col min="11788" max="11796" width="9.140625" style="1"/>
    <col min="11797" max="11797" width="12" style="1" customWidth="1"/>
    <col min="11798" max="11798" width="16.28515625" style="1" bestFit="1" customWidth="1"/>
    <col min="11799" max="12032" width="9.140625" style="1"/>
    <col min="12033" max="12033" width="5" style="1" customWidth="1"/>
    <col min="12034" max="12034" width="13.28515625" style="1" customWidth="1"/>
    <col min="12035" max="12039" width="9.140625" style="1"/>
    <col min="12040" max="12040" width="11.7109375" style="1" customWidth="1"/>
    <col min="12041" max="12041" width="6.42578125" style="1" customWidth="1"/>
    <col min="12042" max="12042" width="18" style="1" customWidth="1"/>
    <col min="12043" max="12043" width="11.5703125" style="1" customWidth="1"/>
    <col min="12044" max="12052" width="9.140625" style="1"/>
    <col min="12053" max="12053" width="12" style="1" customWidth="1"/>
    <col min="12054" max="12054" width="16.28515625" style="1" bestFit="1" customWidth="1"/>
    <col min="12055" max="12288" width="9.140625" style="1"/>
    <col min="12289" max="12289" width="5" style="1" customWidth="1"/>
    <col min="12290" max="12290" width="13.28515625" style="1" customWidth="1"/>
    <col min="12291" max="12295" width="9.140625" style="1"/>
    <col min="12296" max="12296" width="11.7109375" style="1" customWidth="1"/>
    <col min="12297" max="12297" width="6.42578125" style="1" customWidth="1"/>
    <col min="12298" max="12298" width="18" style="1" customWidth="1"/>
    <col min="12299" max="12299" width="11.5703125" style="1" customWidth="1"/>
    <col min="12300" max="12308" width="9.140625" style="1"/>
    <col min="12309" max="12309" width="12" style="1" customWidth="1"/>
    <col min="12310" max="12310" width="16.28515625" style="1" bestFit="1" customWidth="1"/>
    <col min="12311" max="12544" width="9.140625" style="1"/>
    <col min="12545" max="12545" width="5" style="1" customWidth="1"/>
    <col min="12546" max="12546" width="13.28515625" style="1" customWidth="1"/>
    <col min="12547" max="12551" width="9.140625" style="1"/>
    <col min="12552" max="12552" width="11.7109375" style="1" customWidth="1"/>
    <col min="12553" max="12553" width="6.42578125" style="1" customWidth="1"/>
    <col min="12554" max="12554" width="18" style="1" customWidth="1"/>
    <col min="12555" max="12555" width="11.5703125" style="1" customWidth="1"/>
    <col min="12556" max="12564" width="9.140625" style="1"/>
    <col min="12565" max="12565" width="12" style="1" customWidth="1"/>
    <col min="12566" max="12566" width="16.28515625" style="1" bestFit="1" customWidth="1"/>
    <col min="12567" max="12800" width="9.140625" style="1"/>
    <col min="12801" max="12801" width="5" style="1" customWidth="1"/>
    <col min="12802" max="12802" width="13.28515625" style="1" customWidth="1"/>
    <col min="12803" max="12807" width="9.140625" style="1"/>
    <col min="12808" max="12808" width="11.7109375" style="1" customWidth="1"/>
    <col min="12809" max="12809" width="6.42578125" style="1" customWidth="1"/>
    <col min="12810" max="12810" width="18" style="1" customWidth="1"/>
    <col min="12811" max="12811" width="11.5703125" style="1" customWidth="1"/>
    <col min="12812" max="12820" width="9.140625" style="1"/>
    <col min="12821" max="12821" width="12" style="1" customWidth="1"/>
    <col min="12822" max="12822" width="16.28515625" style="1" bestFit="1" customWidth="1"/>
    <col min="12823" max="13056" width="9.140625" style="1"/>
    <col min="13057" max="13057" width="5" style="1" customWidth="1"/>
    <col min="13058" max="13058" width="13.28515625" style="1" customWidth="1"/>
    <col min="13059" max="13063" width="9.140625" style="1"/>
    <col min="13064" max="13064" width="11.7109375" style="1" customWidth="1"/>
    <col min="13065" max="13065" width="6.42578125" style="1" customWidth="1"/>
    <col min="13066" max="13066" width="18" style="1" customWidth="1"/>
    <col min="13067" max="13067" width="11.5703125" style="1" customWidth="1"/>
    <col min="13068" max="13076" width="9.140625" style="1"/>
    <col min="13077" max="13077" width="12" style="1" customWidth="1"/>
    <col min="13078" max="13078" width="16.28515625" style="1" bestFit="1" customWidth="1"/>
    <col min="13079" max="13312" width="9.140625" style="1"/>
    <col min="13313" max="13313" width="5" style="1" customWidth="1"/>
    <col min="13314" max="13314" width="13.28515625" style="1" customWidth="1"/>
    <col min="13315" max="13319" width="9.140625" style="1"/>
    <col min="13320" max="13320" width="11.7109375" style="1" customWidth="1"/>
    <col min="13321" max="13321" width="6.42578125" style="1" customWidth="1"/>
    <col min="13322" max="13322" width="18" style="1" customWidth="1"/>
    <col min="13323" max="13323" width="11.5703125" style="1" customWidth="1"/>
    <col min="13324" max="13332" width="9.140625" style="1"/>
    <col min="13333" max="13333" width="12" style="1" customWidth="1"/>
    <col min="13334" max="13334" width="16.28515625" style="1" bestFit="1" customWidth="1"/>
    <col min="13335" max="13568" width="9.140625" style="1"/>
    <col min="13569" max="13569" width="5" style="1" customWidth="1"/>
    <col min="13570" max="13570" width="13.28515625" style="1" customWidth="1"/>
    <col min="13571" max="13575" width="9.140625" style="1"/>
    <col min="13576" max="13576" width="11.7109375" style="1" customWidth="1"/>
    <col min="13577" max="13577" width="6.42578125" style="1" customWidth="1"/>
    <col min="13578" max="13578" width="18" style="1" customWidth="1"/>
    <col min="13579" max="13579" width="11.5703125" style="1" customWidth="1"/>
    <col min="13580" max="13588" width="9.140625" style="1"/>
    <col min="13589" max="13589" width="12" style="1" customWidth="1"/>
    <col min="13590" max="13590" width="16.28515625" style="1" bestFit="1" customWidth="1"/>
    <col min="13591" max="13824" width="9.140625" style="1"/>
    <col min="13825" max="13825" width="5" style="1" customWidth="1"/>
    <col min="13826" max="13826" width="13.28515625" style="1" customWidth="1"/>
    <col min="13827" max="13831" width="9.140625" style="1"/>
    <col min="13832" max="13832" width="11.7109375" style="1" customWidth="1"/>
    <col min="13833" max="13833" width="6.42578125" style="1" customWidth="1"/>
    <col min="13834" max="13834" width="18" style="1" customWidth="1"/>
    <col min="13835" max="13835" width="11.5703125" style="1" customWidth="1"/>
    <col min="13836" max="13844" width="9.140625" style="1"/>
    <col min="13845" max="13845" width="12" style="1" customWidth="1"/>
    <col min="13846" max="13846" width="16.28515625" style="1" bestFit="1" customWidth="1"/>
    <col min="13847" max="14080" width="9.140625" style="1"/>
    <col min="14081" max="14081" width="5" style="1" customWidth="1"/>
    <col min="14082" max="14082" width="13.28515625" style="1" customWidth="1"/>
    <col min="14083" max="14087" width="9.140625" style="1"/>
    <col min="14088" max="14088" width="11.7109375" style="1" customWidth="1"/>
    <col min="14089" max="14089" width="6.42578125" style="1" customWidth="1"/>
    <col min="14090" max="14090" width="18" style="1" customWidth="1"/>
    <col min="14091" max="14091" width="11.5703125" style="1" customWidth="1"/>
    <col min="14092" max="14100" width="9.140625" style="1"/>
    <col min="14101" max="14101" width="12" style="1" customWidth="1"/>
    <col min="14102" max="14102" width="16.28515625" style="1" bestFit="1" customWidth="1"/>
    <col min="14103" max="14336" width="9.140625" style="1"/>
    <col min="14337" max="14337" width="5" style="1" customWidth="1"/>
    <col min="14338" max="14338" width="13.28515625" style="1" customWidth="1"/>
    <col min="14339" max="14343" width="9.140625" style="1"/>
    <col min="14344" max="14344" width="11.7109375" style="1" customWidth="1"/>
    <col min="14345" max="14345" width="6.42578125" style="1" customWidth="1"/>
    <col min="14346" max="14346" width="18" style="1" customWidth="1"/>
    <col min="14347" max="14347" width="11.5703125" style="1" customWidth="1"/>
    <col min="14348" max="14356" width="9.140625" style="1"/>
    <col min="14357" max="14357" width="12" style="1" customWidth="1"/>
    <col min="14358" max="14358" width="16.28515625" style="1" bestFit="1" customWidth="1"/>
    <col min="14359" max="14592" width="9.140625" style="1"/>
    <col min="14593" max="14593" width="5" style="1" customWidth="1"/>
    <col min="14594" max="14594" width="13.28515625" style="1" customWidth="1"/>
    <col min="14595" max="14599" width="9.140625" style="1"/>
    <col min="14600" max="14600" width="11.7109375" style="1" customWidth="1"/>
    <col min="14601" max="14601" width="6.42578125" style="1" customWidth="1"/>
    <col min="14602" max="14602" width="18" style="1" customWidth="1"/>
    <col min="14603" max="14603" width="11.5703125" style="1" customWidth="1"/>
    <col min="14604" max="14612" width="9.140625" style="1"/>
    <col min="14613" max="14613" width="12" style="1" customWidth="1"/>
    <col min="14614" max="14614" width="16.28515625" style="1" bestFit="1" customWidth="1"/>
    <col min="14615" max="14848" width="9.140625" style="1"/>
    <col min="14849" max="14849" width="5" style="1" customWidth="1"/>
    <col min="14850" max="14850" width="13.28515625" style="1" customWidth="1"/>
    <col min="14851" max="14855" width="9.140625" style="1"/>
    <col min="14856" max="14856" width="11.7109375" style="1" customWidth="1"/>
    <col min="14857" max="14857" width="6.42578125" style="1" customWidth="1"/>
    <col min="14858" max="14858" width="18" style="1" customWidth="1"/>
    <col min="14859" max="14859" width="11.5703125" style="1" customWidth="1"/>
    <col min="14860" max="14868" width="9.140625" style="1"/>
    <col min="14869" max="14869" width="12" style="1" customWidth="1"/>
    <col min="14870" max="14870" width="16.28515625" style="1" bestFit="1" customWidth="1"/>
    <col min="14871" max="15104" width="9.140625" style="1"/>
    <col min="15105" max="15105" width="5" style="1" customWidth="1"/>
    <col min="15106" max="15106" width="13.28515625" style="1" customWidth="1"/>
    <col min="15107" max="15111" width="9.140625" style="1"/>
    <col min="15112" max="15112" width="11.7109375" style="1" customWidth="1"/>
    <col min="15113" max="15113" width="6.42578125" style="1" customWidth="1"/>
    <col min="15114" max="15114" width="18" style="1" customWidth="1"/>
    <col min="15115" max="15115" width="11.5703125" style="1" customWidth="1"/>
    <col min="15116" max="15124" width="9.140625" style="1"/>
    <col min="15125" max="15125" width="12" style="1" customWidth="1"/>
    <col min="15126" max="15126" width="16.28515625" style="1" bestFit="1" customWidth="1"/>
    <col min="15127" max="15360" width="9.140625" style="1"/>
    <col min="15361" max="15361" width="5" style="1" customWidth="1"/>
    <col min="15362" max="15362" width="13.28515625" style="1" customWidth="1"/>
    <col min="15363" max="15367" width="9.140625" style="1"/>
    <col min="15368" max="15368" width="11.7109375" style="1" customWidth="1"/>
    <col min="15369" max="15369" width="6.42578125" style="1" customWidth="1"/>
    <col min="15370" max="15370" width="18" style="1" customWidth="1"/>
    <col min="15371" max="15371" width="11.5703125" style="1" customWidth="1"/>
    <col min="15372" max="15380" width="9.140625" style="1"/>
    <col min="15381" max="15381" width="12" style="1" customWidth="1"/>
    <col min="15382" max="15382" width="16.28515625" style="1" bestFit="1" customWidth="1"/>
    <col min="15383" max="15616" width="9.140625" style="1"/>
    <col min="15617" max="15617" width="5" style="1" customWidth="1"/>
    <col min="15618" max="15618" width="13.28515625" style="1" customWidth="1"/>
    <col min="15619" max="15623" width="9.140625" style="1"/>
    <col min="15624" max="15624" width="11.7109375" style="1" customWidth="1"/>
    <col min="15625" max="15625" width="6.42578125" style="1" customWidth="1"/>
    <col min="15626" max="15626" width="18" style="1" customWidth="1"/>
    <col min="15627" max="15627" width="11.5703125" style="1" customWidth="1"/>
    <col min="15628" max="15636" width="9.140625" style="1"/>
    <col min="15637" max="15637" width="12" style="1" customWidth="1"/>
    <col min="15638" max="15638" width="16.28515625" style="1" bestFit="1" customWidth="1"/>
    <col min="15639" max="15872" width="9.140625" style="1"/>
    <col min="15873" max="15873" width="5" style="1" customWidth="1"/>
    <col min="15874" max="15874" width="13.28515625" style="1" customWidth="1"/>
    <col min="15875" max="15879" width="9.140625" style="1"/>
    <col min="15880" max="15880" width="11.7109375" style="1" customWidth="1"/>
    <col min="15881" max="15881" width="6.42578125" style="1" customWidth="1"/>
    <col min="15882" max="15882" width="18" style="1" customWidth="1"/>
    <col min="15883" max="15883" width="11.5703125" style="1" customWidth="1"/>
    <col min="15884" max="15892" width="9.140625" style="1"/>
    <col min="15893" max="15893" width="12" style="1" customWidth="1"/>
    <col min="15894" max="15894" width="16.28515625" style="1" bestFit="1" customWidth="1"/>
    <col min="15895" max="16128" width="9.140625" style="1"/>
    <col min="16129" max="16129" width="5" style="1" customWidth="1"/>
    <col min="16130" max="16130" width="13.28515625" style="1" customWidth="1"/>
    <col min="16131" max="16135" width="9.140625" style="1"/>
    <col min="16136" max="16136" width="11.7109375" style="1" customWidth="1"/>
    <col min="16137" max="16137" width="6.42578125" style="1" customWidth="1"/>
    <col min="16138" max="16138" width="18" style="1" customWidth="1"/>
    <col min="16139" max="16139" width="11.5703125" style="1" customWidth="1"/>
    <col min="16140" max="16148" width="9.140625" style="1"/>
    <col min="16149" max="16149" width="12" style="1" customWidth="1"/>
    <col min="16150" max="16150" width="16.28515625" style="1" bestFit="1" customWidth="1"/>
    <col min="16151" max="16384" width="9.140625" style="1"/>
  </cols>
  <sheetData>
    <row r="1" spans="1:23" x14ac:dyDescent="0.25">
      <c r="C1" s="8"/>
    </row>
    <row r="2" spans="1:23" x14ac:dyDescent="0.25">
      <c r="C2" s="8"/>
    </row>
    <row r="5" spans="1:23" ht="15.75" x14ac:dyDescent="0.25">
      <c r="A5" s="87" t="s">
        <v>0</v>
      </c>
    </row>
    <row r="6" spans="1:23" ht="15.75" customHeight="1" thickBot="1" x14ac:dyDescent="0.3">
      <c r="A6" s="83"/>
    </row>
    <row r="7" spans="1:23" ht="19.5" customHeight="1" x14ac:dyDescent="0.25">
      <c r="A7" s="9" t="s">
        <v>63</v>
      </c>
      <c r="B7" s="10"/>
      <c r="C7" s="10"/>
      <c r="D7" s="10"/>
      <c r="E7" s="10"/>
      <c r="F7" s="10"/>
      <c r="G7" s="10"/>
      <c r="H7" s="10"/>
      <c r="I7" s="10"/>
      <c r="J7" s="10"/>
      <c r="K7" s="11"/>
      <c r="M7" s="12" t="s">
        <v>64</v>
      </c>
      <c r="N7" s="13"/>
      <c r="O7" s="13"/>
      <c r="P7" s="13"/>
      <c r="Q7" s="13"/>
      <c r="R7" s="13"/>
      <c r="S7" s="13"/>
      <c r="T7" s="13"/>
      <c r="U7" s="13"/>
      <c r="V7" s="13"/>
      <c r="W7" s="11"/>
    </row>
    <row r="8" spans="1:23" ht="34.5" customHeight="1" x14ac:dyDescent="0.25">
      <c r="A8" s="222" t="s">
        <v>65</v>
      </c>
      <c r="B8" s="220"/>
      <c r="C8" s="220"/>
      <c r="D8" s="220"/>
      <c r="E8" s="220"/>
      <c r="F8" s="220"/>
      <c r="G8" s="220"/>
      <c r="H8" s="47"/>
      <c r="I8" s="220" t="s">
        <v>66</v>
      </c>
      <c r="J8" s="220"/>
      <c r="K8" s="221"/>
      <c r="M8" s="222" t="s">
        <v>67</v>
      </c>
      <c r="N8" s="220"/>
      <c r="O8" s="220"/>
      <c r="P8" s="220"/>
      <c r="Q8" s="220"/>
      <c r="R8" s="220"/>
      <c r="S8" s="220"/>
      <c r="U8" s="220" t="s">
        <v>68</v>
      </c>
      <c r="V8" s="220"/>
      <c r="W8" s="221"/>
    </row>
    <row r="9" spans="1:23" s="7" customFormat="1" ht="45.75" customHeight="1" x14ac:dyDescent="0.25">
      <c r="A9" s="223" t="s">
        <v>38</v>
      </c>
      <c r="B9" s="52" t="s">
        <v>69</v>
      </c>
      <c r="C9" s="15" t="s">
        <v>70</v>
      </c>
      <c r="D9" s="15" t="s">
        <v>71</v>
      </c>
      <c r="E9" s="16" t="s">
        <v>72</v>
      </c>
      <c r="F9" s="17" t="s">
        <v>73</v>
      </c>
      <c r="G9" s="17" t="s">
        <v>74</v>
      </c>
      <c r="I9" s="224" t="s">
        <v>75</v>
      </c>
      <c r="J9" s="224"/>
      <c r="K9" s="18" t="s">
        <v>76</v>
      </c>
      <c r="L9" s="1"/>
      <c r="M9" s="223" t="s">
        <v>40</v>
      </c>
      <c r="N9" s="14" t="s">
        <v>77</v>
      </c>
      <c r="O9" s="15" t="s">
        <v>70</v>
      </c>
      <c r="P9" s="15" t="s">
        <v>71</v>
      </c>
      <c r="Q9" s="16" t="s">
        <v>72</v>
      </c>
      <c r="R9" s="17" t="s">
        <v>73</v>
      </c>
      <c r="S9" s="17" t="s">
        <v>78</v>
      </c>
      <c r="U9" s="224" t="s">
        <v>75</v>
      </c>
      <c r="V9" s="224"/>
      <c r="W9" s="18" t="s">
        <v>76</v>
      </c>
    </row>
    <row r="10" spans="1:23" ht="45.75" customHeight="1" x14ac:dyDescent="0.25">
      <c r="A10" s="223"/>
      <c r="B10" s="52" t="s">
        <v>79</v>
      </c>
      <c r="C10" s="19" t="s">
        <v>80</v>
      </c>
      <c r="D10" s="15" t="s">
        <v>81</v>
      </c>
      <c r="E10" s="16" t="s">
        <v>82</v>
      </c>
      <c r="F10" s="16" t="s">
        <v>83</v>
      </c>
      <c r="G10" s="17" t="s">
        <v>73</v>
      </c>
      <c r="I10" s="76" t="s">
        <v>84</v>
      </c>
      <c r="J10" s="77" t="s">
        <v>85</v>
      </c>
      <c r="K10" s="78" t="s">
        <v>86</v>
      </c>
      <c r="M10" s="223"/>
      <c r="N10" s="14" t="s">
        <v>87</v>
      </c>
      <c r="O10" s="19" t="s">
        <v>80</v>
      </c>
      <c r="P10" s="15" t="s">
        <v>88</v>
      </c>
      <c r="Q10" s="16" t="s">
        <v>82</v>
      </c>
      <c r="R10" s="16" t="s">
        <v>83</v>
      </c>
      <c r="S10" s="17" t="s">
        <v>89</v>
      </c>
      <c r="U10" s="76" t="s">
        <v>84</v>
      </c>
      <c r="V10" s="77" t="s">
        <v>85</v>
      </c>
      <c r="W10" s="78" t="s">
        <v>90</v>
      </c>
    </row>
    <row r="11" spans="1:23" ht="35.1" customHeight="1" x14ac:dyDescent="0.25">
      <c r="A11" s="223"/>
      <c r="B11" s="52" t="s">
        <v>91</v>
      </c>
      <c r="C11" s="19" t="s">
        <v>92</v>
      </c>
      <c r="D11" s="15" t="s">
        <v>93</v>
      </c>
      <c r="E11" s="15" t="s">
        <v>94</v>
      </c>
      <c r="F11" s="16" t="s">
        <v>82</v>
      </c>
      <c r="G11" s="16" t="s">
        <v>72</v>
      </c>
      <c r="I11" s="70" t="s">
        <v>95</v>
      </c>
      <c r="J11" s="71" t="s">
        <v>96</v>
      </c>
      <c r="K11" s="72" t="s">
        <v>97</v>
      </c>
      <c r="M11" s="223"/>
      <c r="N11" s="14" t="s">
        <v>98</v>
      </c>
      <c r="O11" s="19" t="s">
        <v>99</v>
      </c>
      <c r="P11" s="15" t="s">
        <v>100</v>
      </c>
      <c r="Q11" s="15" t="s">
        <v>101</v>
      </c>
      <c r="R11" s="16" t="s">
        <v>102</v>
      </c>
      <c r="S11" s="16" t="s">
        <v>83</v>
      </c>
      <c r="U11" s="70" t="s">
        <v>95</v>
      </c>
      <c r="V11" s="71" t="s">
        <v>96</v>
      </c>
      <c r="W11" s="82" t="s">
        <v>97</v>
      </c>
    </row>
    <row r="12" spans="1:23" ht="35.1" customHeight="1" x14ac:dyDescent="0.25">
      <c r="A12" s="223"/>
      <c r="B12" s="52" t="s">
        <v>103</v>
      </c>
      <c r="C12" s="19" t="s">
        <v>104</v>
      </c>
      <c r="D12" s="19" t="s">
        <v>80</v>
      </c>
      <c r="E12" s="15" t="s">
        <v>93</v>
      </c>
      <c r="F12" s="15" t="s">
        <v>81</v>
      </c>
      <c r="G12" s="15" t="s">
        <v>71</v>
      </c>
      <c r="I12" s="73" t="s">
        <v>105</v>
      </c>
      <c r="J12" s="74" t="s">
        <v>106</v>
      </c>
      <c r="K12" s="75" t="s">
        <v>107</v>
      </c>
      <c r="M12" s="223"/>
      <c r="N12" s="14" t="s">
        <v>108</v>
      </c>
      <c r="O12" s="19" t="s">
        <v>104</v>
      </c>
      <c r="P12" s="19" t="s">
        <v>80</v>
      </c>
      <c r="Q12" s="15" t="s">
        <v>93</v>
      </c>
      <c r="R12" s="15" t="s">
        <v>81</v>
      </c>
      <c r="S12" s="15" t="s">
        <v>71</v>
      </c>
      <c r="U12" s="73" t="s">
        <v>105</v>
      </c>
      <c r="V12" s="74" t="s">
        <v>106</v>
      </c>
      <c r="W12" s="75" t="s">
        <v>107</v>
      </c>
    </row>
    <row r="13" spans="1:23" ht="40.5" customHeight="1" x14ac:dyDescent="0.25">
      <c r="A13" s="223"/>
      <c r="B13" s="52" t="s">
        <v>109</v>
      </c>
      <c r="C13" s="19" t="s">
        <v>110</v>
      </c>
      <c r="D13" s="19" t="s">
        <v>104</v>
      </c>
      <c r="E13" s="19" t="s">
        <v>92</v>
      </c>
      <c r="F13" s="19" t="s">
        <v>80</v>
      </c>
      <c r="G13" s="15" t="s">
        <v>70</v>
      </c>
      <c r="I13" s="79" t="s">
        <v>111</v>
      </c>
      <c r="J13" s="80" t="s">
        <v>112</v>
      </c>
      <c r="K13" s="81" t="s">
        <v>113</v>
      </c>
      <c r="M13" s="223"/>
      <c r="N13" s="14" t="s">
        <v>114</v>
      </c>
      <c r="O13" s="19" t="s">
        <v>115</v>
      </c>
      <c r="P13" s="19" t="s">
        <v>116</v>
      </c>
      <c r="Q13" s="19" t="s">
        <v>117</v>
      </c>
      <c r="R13" s="19" t="s">
        <v>99</v>
      </c>
      <c r="S13" s="19" t="s">
        <v>80</v>
      </c>
      <c r="U13" s="79" t="s">
        <v>111</v>
      </c>
      <c r="V13" s="80" t="s">
        <v>112</v>
      </c>
      <c r="W13" s="81" t="s">
        <v>113</v>
      </c>
    </row>
    <row r="14" spans="1:23" ht="45" x14ac:dyDescent="0.25">
      <c r="A14" s="225"/>
      <c r="B14" s="226"/>
      <c r="C14" s="20" t="s">
        <v>118</v>
      </c>
      <c r="D14" s="20" t="s">
        <v>119</v>
      </c>
      <c r="E14" s="20" t="s">
        <v>120</v>
      </c>
      <c r="F14" s="20" t="s">
        <v>121</v>
      </c>
      <c r="G14" s="20" t="s">
        <v>122</v>
      </c>
      <c r="K14" s="21"/>
      <c r="M14" s="225"/>
      <c r="N14" s="226"/>
      <c r="O14" s="20" t="s">
        <v>123</v>
      </c>
      <c r="P14" s="20" t="s">
        <v>124</v>
      </c>
      <c r="Q14" s="20" t="s">
        <v>125</v>
      </c>
      <c r="R14" s="20" t="s">
        <v>126</v>
      </c>
      <c r="S14" s="20" t="s">
        <v>127</v>
      </c>
      <c r="W14" s="21"/>
    </row>
    <row r="15" spans="1:23" ht="21" customHeight="1" x14ac:dyDescent="0.25">
      <c r="A15" s="227"/>
      <c r="B15" s="228"/>
      <c r="C15" s="229" t="s">
        <v>39</v>
      </c>
      <c r="D15" s="229"/>
      <c r="E15" s="229"/>
      <c r="F15" s="229"/>
      <c r="G15" s="229"/>
      <c r="K15" s="21"/>
      <c r="M15" s="227"/>
      <c r="N15" s="228"/>
      <c r="O15" s="229" t="s">
        <v>128</v>
      </c>
      <c r="P15" s="229"/>
      <c r="Q15" s="229"/>
      <c r="R15" s="229"/>
      <c r="S15" s="229"/>
      <c r="W15" s="21"/>
    </row>
    <row r="16" spans="1:23" ht="17.25" customHeight="1" x14ac:dyDescent="0.25">
      <c r="A16" s="22"/>
      <c r="B16" s="48"/>
      <c r="C16" s="49"/>
      <c r="D16" s="49"/>
      <c r="E16" s="49"/>
      <c r="F16" s="49"/>
      <c r="G16" s="49"/>
      <c r="K16" s="21"/>
      <c r="M16" s="23"/>
      <c r="W16" s="21"/>
    </row>
    <row r="17" spans="1:23" x14ac:dyDescent="0.25">
      <c r="A17" s="23"/>
      <c r="K17" s="21"/>
      <c r="M17" s="23"/>
      <c r="W17" s="21"/>
    </row>
    <row r="18" spans="1:23" x14ac:dyDescent="0.25">
      <c r="A18" s="23"/>
      <c r="K18" s="21"/>
      <c r="M18" s="23"/>
      <c r="W18" s="21"/>
    </row>
    <row r="19" spans="1:23" x14ac:dyDescent="0.25">
      <c r="A19" s="232"/>
      <c r="B19" s="233"/>
      <c r="C19" s="233"/>
      <c r="D19" s="233"/>
      <c r="E19" s="233"/>
      <c r="F19" s="233"/>
      <c r="G19" s="233"/>
      <c r="K19" s="21"/>
      <c r="M19" s="23"/>
      <c r="W19" s="21"/>
    </row>
    <row r="20" spans="1:23" ht="36" customHeight="1" x14ac:dyDescent="0.25">
      <c r="A20" s="234" t="s">
        <v>129</v>
      </c>
      <c r="B20" s="235"/>
      <c r="C20" s="235"/>
      <c r="D20" s="235"/>
      <c r="E20" s="235"/>
      <c r="F20" s="235"/>
      <c r="G20" s="235"/>
      <c r="H20" s="235"/>
      <c r="K20" s="21"/>
      <c r="M20" s="23"/>
      <c r="N20" s="236" t="s">
        <v>128</v>
      </c>
      <c r="O20" s="236"/>
      <c r="P20" s="236"/>
      <c r="Q20" s="236"/>
      <c r="R20" s="236"/>
      <c r="S20" s="236"/>
      <c r="T20" s="236"/>
      <c r="U20" s="236"/>
      <c r="W20" s="21"/>
    </row>
    <row r="21" spans="1:23" ht="45" customHeight="1" x14ac:dyDescent="0.25">
      <c r="A21" s="237" t="s">
        <v>130</v>
      </c>
      <c r="B21" s="238"/>
      <c r="C21" s="239" t="s">
        <v>25</v>
      </c>
      <c r="D21" s="239"/>
      <c r="E21" s="239"/>
      <c r="F21" s="239"/>
      <c r="G21" s="239"/>
      <c r="H21" s="24" t="s">
        <v>131</v>
      </c>
      <c r="K21" s="21"/>
      <c r="M21" s="23"/>
      <c r="N21" s="240" t="s">
        <v>52</v>
      </c>
      <c r="O21" s="241"/>
      <c r="P21" s="218" t="s">
        <v>53</v>
      </c>
      <c r="Q21" s="218"/>
      <c r="R21" s="218"/>
      <c r="S21" s="218"/>
      <c r="T21" s="218"/>
      <c r="U21" s="25" t="s">
        <v>128</v>
      </c>
      <c r="W21" s="21"/>
    </row>
    <row r="22" spans="1:23" ht="48.75" customHeight="1" x14ac:dyDescent="0.25">
      <c r="A22" s="124" t="s">
        <v>132</v>
      </c>
      <c r="B22" s="125"/>
      <c r="C22" s="215" t="s">
        <v>133</v>
      </c>
      <c r="D22" s="216"/>
      <c r="E22" s="216"/>
      <c r="F22" s="216"/>
      <c r="G22" s="217"/>
      <c r="H22" s="26">
        <v>1</v>
      </c>
      <c r="K22" s="21"/>
      <c r="M22" s="23"/>
      <c r="N22" s="130" t="s">
        <v>134</v>
      </c>
      <c r="O22" s="125"/>
      <c r="P22" s="214" t="s">
        <v>135</v>
      </c>
      <c r="Q22" s="214"/>
      <c r="R22" s="214"/>
      <c r="S22" s="214"/>
      <c r="T22" s="214"/>
      <c r="U22" s="6">
        <v>1</v>
      </c>
      <c r="W22" s="21"/>
    </row>
    <row r="23" spans="1:23" ht="62.25" customHeight="1" x14ac:dyDescent="0.25">
      <c r="A23" s="126" t="s">
        <v>136</v>
      </c>
      <c r="B23" s="127"/>
      <c r="C23" s="208" t="s">
        <v>137</v>
      </c>
      <c r="D23" s="209"/>
      <c r="E23" s="209"/>
      <c r="F23" s="209"/>
      <c r="G23" s="210"/>
      <c r="H23" s="27">
        <v>2</v>
      </c>
      <c r="K23" s="21"/>
      <c r="M23" s="23"/>
      <c r="N23" s="131" t="s">
        <v>138</v>
      </c>
      <c r="O23" s="127"/>
      <c r="P23" s="242" t="s">
        <v>139</v>
      </c>
      <c r="Q23" s="242"/>
      <c r="R23" s="242"/>
      <c r="S23" s="242"/>
      <c r="T23" s="242"/>
      <c r="U23" s="28">
        <v>0.8</v>
      </c>
      <c r="W23" s="21"/>
    </row>
    <row r="24" spans="1:23" ht="65.25" customHeight="1" x14ac:dyDescent="0.25">
      <c r="A24" s="124" t="s">
        <v>140</v>
      </c>
      <c r="B24" s="125"/>
      <c r="C24" s="215" t="s">
        <v>141</v>
      </c>
      <c r="D24" s="216"/>
      <c r="E24" s="216"/>
      <c r="F24" s="216"/>
      <c r="G24" s="217"/>
      <c r="H24" s="26">
        <v>3</v>
      </c>
      <c r="K24" s="21"/>
      <c r="M24" s="23"/>
      <c r="N24" s="130" t="s">
        <v>142</v>
      </c>
      <c r="O24" s="125"/>
      <c r="P24" s="214" t="s">
        <v>143</v>
      </c>
      <c r="Q24" s="214"/>
      <c r="R24" s="214"/>
      <c r="S24" s="214"/>
      <c r="T24" s="214"/>
      <c r="U24" s="5">
        <v>0.6</v>
      </c>
      <c r="W24" s="21"/>
    </row>
    <row r="25" spans="1:23" ht="60" customHeight="1" x14ac:dyDescent="0.25">
      <c r="A25" s="126" t="s">
        <v>144</v>
      </c>
      <c r="B25" s="127"/>
      <c r="C25" s="208" t="s">
        <v>145</v>
      </c>
      <c r="D25" s="209"/>
      <c r="E25" s="209"/>
      <c r="F25" s="209"/>
      <c r="G25" s="210"/>
      <c r="H25" s="27">
        <v>4</v>
      </c>
      <c r="K25" s="21"/>
      <c r="M25" s="23"/>
      <c r="N25" s="131" t="s">
        <v>146</v>
      </c>
      <c r="O25" s="127"/>
      <c r="P25" s="210" t="s">
        <v>147</v>
      </c>
      <c r="Q25" s="242"/>
      <c r="R25" s="242"/>
      <c r="S25" s="242"/>
      <c r="T25" s="242"/>
      <c r="U25" s="28">
        <v>0.4</v>
      </c>
      <c r="W25" s="21"/>
    </row>
    <row r="26" spans="1:23" ht="51" customHeight="1" x14ac:dyDescent="0.25">
      <c r="A26" s="124" t="s">
        <v>148</v>
      </c>
      <c r="B26" s="125"/>
      <c r="C26" s="215" t="s">
        <v>149</v>
      </c>
      <c r="D26" s="216"/>
      <c r="E26" s="216"/>
      <c r="F26" s="216"/>
      <c r="G26" s="217"/>
      <c r="H26" s="26">
        <v>5</v>
      </c>
      <c r="K26" s="21"/>
      <c r="M26" s="23"/>
      <c r="N26" s="130" t="s">
        <v>150</v>
      </c>
      <c r="O26" s="125"/>
      <c r="P26" s="214" t="s">
        <v>151</v>
      </c>
      <c r="Q26" s="214"/>
      <c r="R26" s="214"/>
      <c r="S26" s="214"/>
      <c r="T26" s="214"/>
      <c r="U26" s="6">
        <v>0.2</v>
      </c>
      <c r="W26" s="21"/>
    </row>
    <row r="27" spans="1:23" x14ac:dyDescent="0.25">
      <c r="A27" s="128"/>
      <c r="B27" s="129"/>
      <c r="K27" s="21"/>
      <c r="M27" s="23"/>
      <c r="N27" s="129"/>
      <c r="O27" s="129"/>
      <c r="W27" s="21"/>
    </row>
    <row r="28" spans="1:23" x14ac:dyDescent="0.25">
      <c r="A28" s="23"/>
      <c r="K28" s="21"/>
      <c r="M28" s="23"/>
      <c r="W28" s="21"/>
    </row>
    <row r="29" spans="1:23" ht="43.5" customHeight="1" x14ac:dyDescent="0.25">
      <c r="A29" s="230" t="s">
        <v>152</v>
      </c>
      <c r="B29" s="231"/>
      <c r="C29" s="231"/>
      <c r="D29" s="231"/>
      <c r="E29" s="231"/>
      <c r="F29" s="231"/>
      <c r="G29" s="231"/>
      <c r="H29" s="231"/>
      <c r="K29" s="21"/>
      <c r="M29" s="23"/>
      <c r="W29" s="21"/>
    </row>
    <row r="30" spans="1:23" ht="25.5" customHeight="1" x14ac:dyDescent="0.25">
      <c r="A30" s="237" t="s">
        <v>153</v>
      </c>
      <c r="B30" s="238"/>
      <c r="C30" s="238" t="s">
        <v>25</v>
      </c>
      <c r="D30" s="238"/>
      <c r="E30" s="238"/>
      <c r="F30" s="238"/>
      <c r="G30" s="238"/>
      <c r="H30" s="24" t="s">
        <v>131</v>
      </c>
      <c r="K30" s="21"/>
      <c r="M30" s="23"/>
      <c r="W30" s="21"/>
    </row>
    <row r="31" spans="1:23" ht="51" customHeight="1" x14ac:dyDescent="0.25">
      <c r="A31" s="124" t="s">
        <v>154</v>
      </c>
      <c r="B31" s="125"/>
      <c r="C31" s="215" t="s">
        <v>155</v>
      </c>
      <c r="D31" s="216"/>
      <c r="E31" s="216"/>
      <c r="F31" s="216"/>
      <c r="G31" s="217"/>
      <c r="H31" s="6">
        <v>1</v>
      </c>
      <c r="K31" s="21"/>
      <c r="M31" s="23"/>
      <c r="W31" s="21"/>
    </row>
    <row r="32" spans="1:23" ht="64.5" customHeight="1" x14ac:dyDescent="0.25">
      <c r="A32" s="126" t="s">
        <v>156</v>
      </c>
      <c r="B32" s="127"/>
      <c r="C32" s="208" t="s">
        <v>157</v>
      </c>
      <c r="D32" s="209"/>
      <c r="E32" s="209"/>
      <c r="F32" s="209"/>
      <c r="G32" s="210"/>
      <c r="H32" s="28">
        <v>2</v>
      </c>
      <c r="K32" s="21"/>
      <c r="M32" s="23"/>
      <c r="W32" s="21"/>
    </row>
    <row r="33" spans="1:23" s="7" customFormat="1" ht="62.25" customHeight="1" x14ac:dyDescent="0.25">
      <c r="A33" s="124" t="s">
        <v>158</v>
      </c>
      <c r="B33" s="125"/>
      <c r="C33" s="214" t="s">
        <v>159</v>
      </c>
      <c r="D33" s="214"/>
      <c r="E33" s="214"/>
      <c r="F33" s="214"/>
      <c r="G33" s="214"/>
      <c r="H33" s="5">
        <v>3</v>
      </c>
      <c r="K33" s="29"/>
      <c r="M33" s="30"/>
      <c r="W33" s="29"/>
    </row>
    <row r="34" spans="1:23" ht="64.5" customHeight="1" x14ac:dyDescent="0.25">
      <c r="A34" s="126" t="s">
        <v>160</v>
      </c>
      <c r="B34" s="127"/>
      <c r="C34" s="208" t="s">
        <v>161</v>
      </c>
      <c r="D34" s="209"/>
      <c r="E34" s="209"/>
      <c r="F34" s="209"/>
      <c r="G34" s="210"/>
      <c r="H34" s="28">
        <v>4</v>
      </c>
      <c r="K34" s="21"/>
      <c r="M34" s="23"/>
      <c r="W34" s="21"/>
    </row>
    <row r="35" spans="1:23" ht="65.25" customHeight="1" x14ac:dyDescent="0.25">
      <c r="A35" s="124" t="s">
        <v>162</v>
      </c>
      <c r="B35" s="125"/>
      <c r="C35" s="215" t="s">
        <v>163</v>
      </c>
      <c r="D35" s="216"/>
      <c r="E35" s="216"/>
      <c r="F35" s="216"/>
      <c r="G35" s="217"/>
      <c r="H35" s="6">
        <v>5</v>
      </c>
      <c r="K35" s="21"/>
      <c r="M35" s="23"/>
      <c r="W35" s="21"/>
    </row>
    <row r="36" spans="1:23" ht="14.25" customHeight="1" x14ac:dyDescent="0.25">
      <c r="A36" s="128"/>
      <c r="B36" s="129"/>
      <c r="C36" s="47"/>
      <c r="D36" s="47"/>
      <c r="E36" s="47"/>
      <c r="F36" s="47"/>
      <c r="G36" s="47"/>
      <c r="H36" s="50"/>
      <c r="K36" s="21"/>
      <c r="M36" s="23"/>
      <c r="W36" s="21"/>
    </row>
    <row r="37" spans="1:23" ht="15.75" thickBot="1" x14ac:dyDescent="0.3">
      <c r="A37" s="23"/>
      <c r="K37" s="21"/>
      <c r="M37" s="23"/>
      <c r="W37" s="21"/>
    </row>
    <row r="38" spans="1:23" ht="15.75" thickBot="1" x14ac:dyDescent="0.3">
      <c r="A38" s="23"/>
      <c r="B38" s="243" t="s">
        <v>36</v>
      </c>
      <c r="C38" s="244"/>
      <c r="D38" s="244"/>
      <c r="E38" s="245"/>
      <c r="K38" s="21"/>
      <c r="M38" s="23"/>
      <c r="W38" s="21"/>
    </row>
    <row r="39" spans="1:23" x14ac:dyDescent="0.25">
      <c r="A39" s="23"/>
      <c r="B39" s="31" t="s">
        <v>164</v>
      </c>
      <c r="C39" s="41"/>
      <c r="D39" s="41"/>
      <c r="E39" s="32"/>
      <c r="K39" s="21"/>
      <c r="M39" s="23"/>
      <c r="W39" s="21"/>
    </row>
    <row r="40" spans="1:23" x14ac:dyDescent="0.25">
      <c r="A40" s="23"/>
      <c r="B40" s="33" t="s">
        <v>165</v>
      </c>
      <c r="C40" s="51"/>
      <c r="D40" s="51"/>
      <c r="E40" s="34"/>
      <c r="K40" s="21"/>
      <c r="M40" s="23"/>
      <c r="W40" s="21"/>
    </row>
    <row r="41" spans="1:23" x14ac:dyDescent="0.25">
      <c r="A41" s="23"/>
      <c r="B41" s="33" t="s">
        <v>166</v>
      </c>
      <c r="C41" s="51"/>
      <c r="D41" s="51"/>
      <c r="E41" s="34"/>
      <c r="K41" s="21"/>
      <c r="M41" s="23"/>
      <c r="W41" s="21"/>
    </row>
    <row r="42" spans="1:23" x14ac:dyDescent="0.25">
      <c r="A42" s="23"/>
      <c r="B42" s="33" t="s">
        <v>167</v>
      </c>
      <c r="C42" s="51"/>
      <c r="D42" s="51"/>
      <c r="E42" s="34"/>
      <c r="K42" s="21"/>
      <c r="M42" s="23"/>
      <c r="W42" s="21"/>
    </row>
    <row r="43" spans="1:23" x14ac:dyDescent="0.25">
      <c r="A43" s="23"/>
      <c r="B43" s="33" t="s">
        <v>168</v>
      </c>
      <c r="C43" s="51"/>
      <c r="D43" s="51"/>
      <c r="E43" s="34"/>
      <c r="K43" s="21"/>
      <c r="M43" s="23"/>
      <c r="W43" s="21"/>
    </row>
    <row r="44" spans="1:23" x14ac:dyDescent="0.25">
      <c r="A44" s="23"/>
      <c r="B44" s="33" t="s">
        <v>169</v>
      </c>
      <c r="C44" s="51"/>
      <c r="D44" s="51"/>
      <c r="E44" s="34"/>
      <c r="K44" s="21"/>
      <c r="M44" s="23"/>
      <c r="W44" s="21"/>
    </row>
    <row r="45" spans="1:23" x14ac:dyDescent="0.25">
      <c r="A45" s="23"/>
      <c r="B45" s="33" t="s">
        <v>170</v>
      </c>
      <c r="C45" s="51"/>
      <c r="D45" s="51"/>
      <c r="E45" s="34"/>
      <c r="K45" s="21"/>
      <c r="M45" s="23"/>
      <c r="W45" s="21"/>
    </row>
    <row r="46" spans="1:23" x14ac:dyDescent="0.25">
      <c r="A46" s="23"/>
      <c r="B46" s="33" t="s">
        <v>171</v>
      </c>
      <c r="C46" s="51"/>
      <c r="D46" s="51"/>
      <c r="E46" s="34"/>
      <c r="K46" s="21"/>
      <c r="M46" s="23"/>
      <c r="W46" s="21"/>
    </row>
    <row r="47" spans="1:23" ht="15.75" thickBot="1" x14ac:dyDescent="0.3">
      <c r="A47" s="35"/>
      <c r="B47" s="36" t="s">
        <v>172</v>
      </c>
      <c r="C47" s="40"/>
      <c r="D47" s="40"/>
      <c r="E47" s="37"/>
      <c r="F47" s="38"/>
      <c r="G47" s="38"/>
      <c r="H47" s="38"/>
      <c r="I47" s="38"/>
      <c r="J47" s="38"/>
      <c r="K47" s="39"/>
      <c r="M47" s="35"/>
      <c r="N47" s="38"/>
      <c r="O47" s="38"/>
      <c r="P47" s="38"/>
      <c r="Q47" s="38"/>
      <c r="R47" s="38"/>
      <c r="S47" s="38"/>
      <c r="T47" s="38"/>
      <c r="U47" s="38"/>
      <c r="V47" s="38"/>
      <c r="W47" s="39"/>
    </row>
  </sheetData>
  <sheetProtection algorithmName="SHA-512" hashValue="Poku/m7kTeYNC9OsMgVO1mZ96ZjCnulXkf0UbC5eEz6PRYCPQJ9E7Q9+8EjMZvOQeM1x+QplXYh+9wbJYMEMMQ==" saltValue="tbcdP9b/nn/OARoYUJdW4g==" spinCount="100000" sheet="1" objects="1" scenarios="1"/>
  <mergeCells count="39">
    <mergeCell ref="B38:E38"/>
    <mergeCell ref="A30:B30"/>
    <mergeCell ref="C30:G30"/>
    <mergeCell ref="C31:G31"/>
    <mergeCell ref="C32:G32"/>
    <mergeCell ref="C33:G33"/>
    <mergeCell ref="C34:G34"/>
    <mergeCell ref="P25:T25"/>
    <mergeCell ref="P26:T26"/>
    <mergeCell ref="C22:G22"/>
    <mergeCell ref="C23:G23"/>
    <mergeCell ref="C35:G35"/>
    <mergeCell ref="C24:G24"/>
    <mergeCell ref="C25:G25"/>
    <mergeCell ref="C26:G26"/>
    <mergeCell ref="A14:B15"/>
    <mergeCell ref="M14:N15"/>
    <mergeCell ref="C15:G15"/>
    <mergeCell ref="O15:S15"/>
    <mergeCell ref="A29:H29"/>
    <mergeCell ref="A19:B19"/>
    <mergeCell ref="C19:G19"/>
    <mergeCell ref="A20:H20"/>
    <mergeCell ref="N20:U20"/>
    <mergeCell ref="A21:B21"/>
    <mergeCell ref="C21:G21"/>
    <mergeCell ref="N21:O21"/>
    <mergeCell ref="P21:T21"/>
    <mergeCell ref="P22:T22"/>
    <mergeCell ref="P23:T23"/>
    <mergeCell ref="P24:T24"/>
    <mergeCell ref="U8:W8"/>
    <mergeCell ref="A8:G8"/>
    <mergeCell ref="I8:K8"/>
    <mergeCell ref="M8:S8"/>
    <mergeCell ref="A9:A13"/>
    <mergeCell ref="I9:J9"/>
    <mergeCell ref="M9:M13"/>
    <mergeCell ref="U9:V9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Mapa de Risco</vt:lpstr>
      <vt:lpstr>Identificacao do Risco</vt:lpstr>
      <vt:lpstr>Risco Residual</vt:lpstr>
      <vt:lpstr>Tratamento e Plano de ação</vt:lpstr>
      <vt:lpstr>Instrução de preenchimento</vt:lpstr>
      <vt:lpstr>Escalas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Tadeu Freitas de Azevedo</dc:creator>
  <cp:keywords/>
  <dc:description/>
  <cp:lastModifiedBy>Ana Claudia Pinheiro Pineiro</cp:lastModifiedBy>
  <cp:revision/>
  <dcterms:created xsi:type="dcterms:W3CDTF">2023-12-12T12:20:55Z</dcterms:created>
  <dcterms:modified xsi:type="dcterms:W3CDTF">2024-06-27T14:57:10Z</dcterms:modified>
  <cp:category/>
  <cp:contentStatus/>
</cp:coreProperties>
</file>